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תיקיות אחסון שיתופי\הנהלה\EXCEL\"/>
    </mc:Choice>
  </mc:AlternateContent>
  <xr:revisionPtr revIDLastSave="0" documentId="13_ncr:1_{FE4AF439-74AF-4CAA-902B-E6248F97016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הפקדות של השותפים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2" i="2" l="1"/>
  <c r="L85" i="2"/>
  <c r="F83" i="2"/>
  <c r="O69" i="2"/>
  <c r="I18" i="2" l="1"/>
  <c r="B17" i="2"/>
  <c r="F17" i="2" s="1"/>
  <c r="I12" i="2"/>
  <c r="F11" i="2"/>
  <c r="L4" i="2"/>
  <c r="I3" i="2"/>
  <c r="F2" i="2"/>
  <c r="F69" i="2" l="1"/>
  <c r="G74" i="2" s="1"/>
  <c r="H74" i="2" s="1"/>
  <c r="I69" i="2"/>
  <c r="G73" i="2" s="1"/>
  <c r="H73" i="2" s="1"/>
  <c r="B19" i="2"/>
  <c r="L19" i="2" s="1"/>
  <c r="L69" i="2" s="1"/>
  <c r="G72" i="2" l="1"/>
  <c r="H72" i="2" s="1"/>
  <c r="G7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אהרן פרובר</author>
  </authors>
  <commentList>
    <comment ref="F20" authorId="0" shapeId="0" xr:uid="{C2D52E9D-93F1-448D-84FE-45A67CB32E15}">
      <text>
        <r>
          <rPr>
            <b/>
            <sz val="9"/>
            <color indexed="81"/>
            <rFont val="Tahoma"/>
            <family val="2"/>
          </rPr>
          <t>אהרן פרובר:</t>
        </r>
        <r>
          <rPr>
            <sz val="9"/>
            <color indexed="81"/>
            <rFont val="Tahoma"/>
            <family val="2"/>
          </rPr>
          <t xml:space="preserve">
הוחלט שכל אחד יעביר 20 אלף.
העברתי 10 אלף כי יש לי זיכוי של כמעט 12 אלף</t>
        </r>
      </text>
    </comment>
    <comment ref="I22" authorId="0" shapeId="0" xr:uid="{20EDB753-2F5D-461E-ABA3-DE27C37A72B5}">
      <text>
        <r>
          <rPr>
            <b/>
            <sz val="9"/>
            <color indexed="81"/>
            <rFont val="Tahoma"/>
            <family val="2"/>
          </rPr>
          <t>אהרן פרובר:</t>
        </r>
        <r>
          <rPr>
            <sz val="9"/>
            <color indexed="81"/>
            <rFont val="Tahoma"/>
            <family val="2"/>
          </rPr>
          <t xml:space="preserve">
העבירה את הסכום הזה, כי כל ההפרש עד 20 אלף לדברי חני יש לה זיכוי
</t>
        </r>
      </text>
    </comment>
    <comment ref="L24" authorId="0" shapeId="0" xr:uid="{AA6CEEC2-65C6-4928-9B0A-2430F10AD823}">
      <text>
        <r>
          <rPr>
            <b/>
            <sz val="9"/>
            <color indexed="81"/>
            <rFont val="Tahoma"/>
            <family val="2"/>
          </rPr>
          <t>אהרן פרובר:</t>
        </r>
        <r>
          <rPr>
            <sz val="9"/>
            <color indexed="81"/>
            <rFont val="Tahoma"/>
            <family val="2"/>
          </rPr>
          <t xml:space="preserve">
הועבר מחשבון של אהרן 30 אלף
15 אלף עבור צביקה.
15 אלף עבור אהרן.
כמו כן הועבר מחשבן של אהרון 5 אלף נוספים
</t>
        </r>
      </text>
    </comment>
    <comment ref="C25" authorId="0" shapeId="0" xr:uid="{48381D77-D035-40AA-9921-B5821C8396AD}">
      <text>
        <r>
          <rPr>
            <b/>
            <sz val="9"/>
            <color indexed="81"/>
            <rFont val="Tahoma"/>
            <family val="2"/>
          </rPr>
          <t>אהרן פרובר:</t>
        </r>
        <r>
          <rPr>
            <sz val="9"/>
            <color indexed="81"/>
            <rFont val="Tahoma"/>
            <family val="2"/>
          </rPr>
          <t xml:space="preserve">
יש העתק מהעברה בתיקיה
</t>
        </r>
      </text>
    </comment>
    <comment ref="C26" authorId="0" shapeId="0" xr:uid="{27E2D46C-004D-4DC5-B503-6656E9014D10}">
      <text>
        <r>
          <rPr>
            <b/>
            <sz val="9"/>
            <color indexed="81"/>
            <rFont val="Tahoma"/>
            <family val="2"/>
          </rPr>
          <t>אהרן פרובר:</t>
        </r>
        <r>
          <rPr>
            <sz val="9"/>
            <color indexed="81"/>
            <rFont val="Tahoma"/>
            <family val="2"/>
          </rPr>
          <t xml:space="preserve">
יש העתק מהעברה בתיקיה
</t>
        </r>
      </text>
    </comment>
  </commentList>
</comments>
</file>

<file path=xl/sharedStrings.xml><?xml version="1.0" encoding="utf-8"?>
<sst xmlns="http://schemas.openxmlformats.org/spreadsheetml/2006/main" count="385" uniqueCount="182">
  <si>
    <t>תאריך</t>
  </si>
  <si>
    <t>עבור מה</t>
  </si>
  <si>
    <t>אהרן</t>
  </si>
  <si>
    <t xml:space="preserve">סכום </t>
  </si>
  <si>
    <t>למי</t>
  </si>
  <si>
    <t>29.12.23</t>
  </si>
  <si>
    <t>חני</t>
  </si>
  <si>
    <t>צביקה</t>
  </si>
  <si>
    <t>הקופה</t>
  </si>
  <si>
    <t>16.1.24</t>
  </si>
  <si>
    <t>אהרן פרובר</t>
  </si>
  <si>
    <t>מירי טראוב</t>
  </si>
  <si>
    <t>15.1.24</t>
  </si>
  <si>
    <t>1.1.24</t>
  </si>
  <si>
    <t>קנית קידס בייסיק</t>
  </si>
  <si>
    <t>קניית קידס בייסיק</t>
  </si>
  <si>
    <t>18.1.24</t>
  </si>
  <si>
    <t>19.1.24</t>
  </si>
  <si>
    <t>נסיעה לסין</t>
  </si>
  <si>
    <t>חנות שמגר - חוב של מירי</t>
  </si>
  <si>
    <t>29.1.24</t>
  </si>
  <si>
    <t>תשלום שני לסין</t>
  </si>
  <si>
    <t>תשלום ראשון לסין</t>
  </si>
  <si>
    <t>תשלום שלישי ורביעי לסין</t>
  </si>
  <si>
    <t>26.3.24</t>
  </si>
  <si>
    <t>לקיי בי</t>
  </si>
  <si>
    <t>28.3.24</t>
  </si>
  <si>
    <t>1.4.24</t>
  </si>
  <si>
    <t>עבור שילוח</t>
  </si>
  <si>
    <t>הועבר לחשבון אחר עבור המשלוח</t>
  </si>
  <si>
    <t>4.4.24</t>
  </si>
  <si>
    <t>הועבר לקיי בי</t>
  </si>
  <si>
    <t>7.4.24</t>
  </si>
  <si>
    <t>8.4.24</t>
  </si>
  <si>
    <t>נלקח מקיי בי לאהרן פרטי</t>
  </si>
  <si>
    <t>15.4.24</t>
  </si>
  <si>
    <t>העובר לקיי בי</t>
  </si>
  <si>
    <t>21.5.24</t>
  </si>
  <si>
    <t>28.5.24</t>
  </si>
  <si>
    <t>12.5.24</t>
  </si>
  <si>
    <t>16.5.24</t>
  </si>
  <si>
    <t>26.4.24</t>
  </si>
  <si>
    <t>9.5.24</t>
  </si>
  <si>
    <t>17.5.24</t>
  </si>
  <si>
    <t>20.5.24</t>
  </si>
  <si>
    <t>25.4.24</t>
  </si>
  <si>
    <t>23.5.24</t>
  </si>
  <si>
    <t>7.5.24</t>
  </si>
  <si>
    <t>ענבר</t>
  </si>
  <si>
    <t>DHL</t>
  </si>
  <si>
    <t>שכירות בית שמש</t>
  </si>
  <si>
    <t>10.3.24</t>
  </si>
  <si>
    <t>מזומן בחורים</t>
  </si>
  <si>
    <t>8.5.24</t>
  </si>
  <si>
    <t>21.3.24</t>
  </si>
  <si>
    <t>הוצאות שונות דרייברים וכד</t>
  </si>
  <si>
    <t>10.5.24</t>
  </si>
  <si>
    <t>יאיר שליח</t>
  </si>
  <si>
    <t>הוצאות</t>
  </si>
  <si>
    <t>סהכ</t>
  </si>
  <si>
    <t>2.6.24</t>
  </si>
  <si>
    <t>לגני דרך נח קפלן</t>
  </si>
  <si>
    <t>צביקה כהנא</t>
  </si>
  <si>
    <t>חני שטרן</t>
  </si>
  <si>
    <t>3.6.24</t>
  </si>
  <si>
    <t>6.6.24</t>
  </si>
  <si>
    <t>ישראל פלדמן</t>
  </si>
  <si>
    <t>תאריך פלדמן</t>
  </si>
  <si>
    <t>13.6.24</t>
  </si>
  <si>
    <t>תשלום לפייסבוק</t>
  </si>
  <si>
    <t>סה"כ</t>
  </si>
  <si>
    <t>25.6.24</t>
  </si>
  <si>
    <t>26.6.24</t>
  </si>
  <si>
    <t>לסין</t>
  </si>
  <si>
    <t xml:space="preserve"> </t>
  </si>
  <si>
    <t xml:space="preserve">תאריך </t>
  </si>
  <si>
    <t>לאן</t>
  </si>
  <si>
    <t>16.7.24</t>
  </si>
  <si>
    <t>לקיי בי - לאומי</t>
  </si>
  <si>
    <t>לקיי בי לאומי</t>
  </si>
  <si>
    <t>15.7.24</t>
  </si>
  <si>
    <t>22.7.24</t>
  </si>
  <si>
    <t>29.7.24</t>
  </si>
  <si>
    <t>3600$ לאוסטין</t>
  </si>
  <si>
    <t>18.7.24</t>
  </si>
  <si>
    <t>26.7.24</t>
  </si>
  <si>
    <t>9.8.24</t>
  </si>
  <si>
    <t>14.8.24</t>
  </si>
  <si>
    <t>לקיי בי - מזרחי</t>
  </si>
  <si>
    <t>14.8.25</t>
  </si>
  <si>
    <t>16.8.24</t>
  </si>
  <si>
    <t>עבר הרישום של פלדמן לחני</t>
  </si>
  <si>
    <t>נרשם על חני</t>
  </si>
  <si>
    <t>הופקד</t>
  </si>
  <si>
    <t>לקיי בי מזרחי</t>
  </si>
  <si>
    <t>19.8.24</t>
  </si>
  <si>
    <t>23.8.24</t>
  </si>
  <si>
    <t>לאומי</t>
  </si>
  <si>
    <t>26.8.24</t>
  </si>
  <si>
    <t>28.8.24</t>
  </si>
  <si>
    <t>1.9.24</t>
  </si>
  <si>
    <t>2.9.24</t>
  </si>
  <si>
    <t>10.9.24</t>
  </si>
  <si>
    <t>11.9.24</t>
  </si>
  <si>
    <t>17.9.24</t>
  </si>
  <si>
    <t>18.9.24</t>
  </si>
  <si>
    <t>30.9.24</t>
  </si>
  <si>
    <t>28.10.24</t>
  </si>
  <si>
    <t>דרך צביקה לנח קפלן</t>
  </si>
  <si>
    <t>משכורת חני שלא שולמה</t>
  </si>
  <si>
    <t>מזרחי</t>
  </si>
  <si>
    <t>18.11.24</t>
  </si>
  <si>
    <t>17.11.24</t>
  </si>
  <si>
    <t>10.12.24</t>
  </si>
  <si>
    <t>12.12.24</t>
  </si>
  <si>
    <t>5.1.25</t>
  </si>
  <si>
    <t>מידוף יד 2</t>
  </si>
  <si>
    <t>12.1.25</t>
  </si>
  <si>
    <t>16.12.24</t>
  </si>
  <si>
    <t>17.12.24</t>
  </si>
  <si>
    <t>16.1.25</t>
  </si>
  <si>
    <t>17.2.25</t>
  </si>
  <si>
    <t>3.3.25</t>
  </si>
  <si>
    <t>מזומן לצביקה וחני</t>
  </si>
  <si>
    <t>תאריך לא ידוע</t>
  </si>
  <si>
    <t>9.3.25</t>
  </si>
  <si>
    <t>8.5.25</t>
  </si>
  <si>
    <t>הלואה ללאומי</t>
  </si>
  <si>
    <t>הלואה למזרחי</t>
  </si>
  <si>
    <t>הלואה מזומן</t>
  </si>
  <si>
    <t>פרעון מלאומי</t>
  </si>
  <si>
    <t>21.5.25</t>
  </si>
  <si>
    <t>זהב למזרחי</t>
  </si>
  <si>
    <t>22.5.25</t>
  </si>
  <si>
    <t>19.5.25</t>
  </si>
  <si>
    <t>6.6.25</t>
  </si>
  <si>
    <t>9.4.25</t>
  </si>
  <si>
    <t>זהב ממזרחי</t>
  </si>
  <si>
    <t>9.6.25</t>
  </si>
  <si>
    <t>17.6.25</t>
  </si>
  <si>
    <t>12.6.25</t>
  </si>
  <si>
    <t>8.6.25</t>
  </si>
  <si>
    <t>ריבית על הלואה לאומי</t>
  </si>
  <si>
    <t>19.6.25</t>
  </si>
  <si>
    <t>המרה הלואה להון בעלים</t>
  </si>
  <si>
    <t>25.6.25</t>
  </si>
  <si>
    <t>המרה להון בעלים</t>
  </si>
  <si>
    <t>חסר להשוות לאהרון</t>
  </si>
  <si>
    <t>11.8.25</t>
  </si>
  <si>
    <t>24.7.25</t>
  </si>
  <si>
    <t>אהרון</t>
  </si>
  <si>
    <t>הלוואות</t>
  </si>
  <si>
    <t>העברת זהב ללאומי</t>
  </si>
  <si>
    <t>14.9.25</t>
  </si>
  <si>
    <t>יתרה</t>
  </si>
  <si>
    <t>נפרע ב3 צקים</t>
  </si>
  <si>
    <t>28.9.25</t>
  </si>
  <si>
    <t>הסכום של חני כולל את ה150000 הלואה שקיבלה תמורתה צקים לפרעון</t>
  </si>
  <si>
    <t>23.11.25</t>
  </si>
  <si>
    <t>8.12.25</t>
  </si>
  <si>
    <t>11.12.25</t>
  </si>
  <si>
    <t>15.12.25</t>
  </si>
  <si>
    <t>20.11.25</t>
  </si>
  <si>
    <t>26.11.25</t>
  </si>
  <si>
    <t>זהב ללאומי</t>
  </si>
  <si>
    <t>14.12.25</t>
  </si>
  <si>
    <t>תשלום לפירזול</t>
  </si>
  <si>
    <t>10-11.25</t>
  </si>
  <si>
    <t>משכורת</t>
  </si>
  <si>
    <t>22.12.25</t>
  </si>
  <si>
    <t>19.3.25</t>
  </si>
  <si>
    <t>20.1.25</t>
  </si>
  <si>
    <t>העברה לאול פורווורד</t>
  </si>
  <si>
    <t>23.2.26</t>
  </si>
  <si>
    <t>19.2.26</t>
  </si>
  <si>
    <t>העברה למזרחי</t>
  </si>
  <si>
    <t>משך 10 צקים מתוך 10</t>
  </si>
  <si>
    <t>5.4.26</t>
  </si>
  <si>
    <t>פרעון ממזרחי</t>
  </si>
  <si>
    <t xml:space="preserve">קיבלה 3*50000 צקים, החליפה ל9*16600 + 1*7600 כולל ריבית </t>
  </si>
  <si>
    <t>משכה צק 1 מתוך 10</t>
  </si>
  <si>
    <t>טוטאל כולל הלואות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</si>
</sst>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_ * #,##0_ ;_ * \-#,##0_ ;_ * &quot;-&quot;??_ ;_ @_ "/>
  </numFmts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5">
    <xf numFmtId="0" fontId="0" fillId="0" borderId="0" xfId="0"/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" fontId="0" fillId="2" borderId="14" xfId="0" applyNumberForma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2" borderId="26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3" fontId="0" fillId="3" borderId="26" xfId="0" applyNumberForma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3" fontId="0" fillId="2" borderId="24" xfId="0" applyNumberForma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3" fontId="0" fillId="5" borderId="26" xfId="0" applyNumberFormat="1" applyFill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6" borderId="16" xfId="0" applyNumberForma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0" fillId="10" borderId="26" xfId="0" applyFill="1" applyBorder="1" applyAlignment="1">
      <alignment horizontal="center" vertical="center"/>
    </xf>
    <xf numFmtId="165" fontId="0" fillId="8" borderId="26" xfId="1" applyNumberFormat="1" applyFont="1" applyFill="1" applyBorder="1" applyAlignment="1">
      <alignment horizontal="center" vertical="center"/>
    </xf>
    <xf numFmtId="165" fontId="0" fillId="5" borderId="26" xfId="1" applyNumberFormat="1" applyFont="1" applyFill="1" applyBorder="1" applyAlignment="1">
      <alignment horizontal="center" vertical="center"/>
    </xf>
    <xf numFmtId="165" fontId="0" fillId="3" borderId="26" xfId="1" applyNumberFormat="1" applyFont="1" applyFill="1" applyBorder="1" applyAlignment="1">
      <alignment horizontal="center" vertical="center"/>
    </xf>
    <xf numFmtId="165" fontId="0" fillId="10" borderId="26" xfId="1" applyNumberFormat="1" applyFont="1" applyFill="1" applyBorder="1" applyAlignment="1">
      <alignment horizontal="center" vertical="center"/>
    </xf>
    <xf numFmtId="0" fontId="0" fillId="3" borderId="26" xfId="0" applyFill="1" applyBorder="1" applyAlignment="1">
      <alignment horizontal="right" vertical="center"/>
    </xf>
    <xf numFmtId="165" fontId="0" fillId="5" borderId="26" xfId="1" applyNumberFormat="1" applyFont="1" applyFill="1" applyBorder="1" applyAlignment="1">
      <alignment horizontal="right" vertical="center"/>
    </xf>
    <xf numFmtId="165" fontId="0" fillId="3" borderId="26" xfId="1" applyNumberFormat="1" applyFont="1" applyFill="1" applyBorder="1" applyAlignment="1">
      <alignment horizontal="right" vertical="center"/>
    </xf>
    <xf numFmtId="165" fontId="0" fillId="7" borderId="26" xfId="1" applyNumberFormat="1" applyFont="1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165" fontId="0" fillId="11" borderId="26" xfId="1" applyNumberFormat="1" applyFont="1" applyFill="1" applyBorder="1" applyAlignment="1">
      <alignment horizontal="center" vertical="center"/>
    </xf>
    <xf numFmtId="0" fontId="0" fillId="11" borderId="26" xfId="0" applyFill="1" applyBorder="1" applyAlignment="1">
      <alignment horizontal="center" vertical="center"/>
    </xf>
    <xf numFmtId="165" fontId="0" fillId="11" borderId="26" xfId="1" applyNumberFormat="1" applyFont="1" applyFill="1" applyBorder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165" fontId="0" fillId="6" borderId="33" xfId="1" applyNumberFormat="1" applyFont="1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165" fontId="0" fillId="6" borderId="26" xfId="1" applyNumberFormat="1" applyFont="1" applyFill="1" applyBorder="1" applyAlignment="1">
      <alignment horizontal="right" vertical="center"/>
    </xf>
    <xf numFmtId="165" fontId="0" fillId="6" borderId="26" xfId="1" applyNumberFormat="1" applyFont="1" applyFill="1" applyBorder="1" applyAlignment="1">
      <alignment horizontal="center" vertical="center"/>
    </xf>
    <xf numFmtId="3" fontId="0" fillId="6" borderId="33" xfId="0" applyNumberFormat="1" applyFill="1" applyBorder="1" applyAlignment="1">
      <alignment horizontal="right" vertical="center"/>
    </xf>
    <xf numFmtId="3" fontId="0" fillId="6" borderId="33" xfId="0" applyNumberFormat="1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3" fontId="1" fillId="6" borderId="26" xfId="0" applyNumberFormat="1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165" fontId="6" fillId="4" borderId="26" xfId="1" applyNumberFormat="1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165" fontId="6" fillId="7" borderId="26" xfId="1" applyNumberFormat="1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165" fontId="6" fillId="7" borderId="26" xfId="0" applyNumberFormat="1" applyFont="1" applyFill="1" applyBorder="1" applyAlignment="1">
      <alignment horizontal="center" vertical="center"/>
    </xf>
    <xf numFmtId="165" fontId="6" fillId="3" borderId="26" xfId="1" applyNumberFormat="1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3" fontId="0" fillId="0" borderId="26" xfId="0" applyNumberFormat="1" applyBorder="1" applyAlignment="1">
      <alignment horizontal="right" vertical="center"/>
    </xf>
    <xf numFmtId="3" fontId="0" fillId="6" borderId="14" xfId="0" applyNumberFormat="1" applyFill="1" applyBorder="1" applyAlignment="1">
      <alignment horizontal="center" vertical="center"/>
    </xf>
    <xf numFmtId="0" fontId="0" fillId="2" borderId="34" xfId="0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1" fillId="6" borderId="32" xfId="0" applyFont="1" applyFill="1" applyBorder="1" applyAlignment="1">
      <alignment horizontal="right" vertical="center"/>
    </xf>
    <xf numFmtId="0" fontId="1" fillId="6" borderId="5" xfId="0" applyFont="1" applyFill="1" applyBorder="1" applyAlignment="1">
      <alignment horizontal="right" vertical="center"/>
    </xf>
    <xf numFmtId="0" fontId="1" fillId="6" borderId="33" xfId="0" applyFont="1" applyFill="1" applyBorder="1" applyAlignment="1">
      <alignment horizontal="right" vertical="center"/>
    </xf>
    <xf numFmtId="0" fontId="0" fillId="9" borderId="26" xfId="0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8" borderId="32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6" borderId="0" xfId="0" applyFill="1" applyBorder="1" applyAlignment="1">
      <alignment horizontal="center" vertical="center"/>
    </xf>
    <xf numFmtId="3" fontId="0" fillId="6" borderId="0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B7B57-8C75-43EE-86E0-E243CA4EBBFF}">
  <sheetPr>
    <pageSetUpPr fitToPage="1"/>
  </sheetPr>
  <dimension ref="A1:S113"/>
  <sheetViews>
    <sheetView rightToLeft="1" tabSelected="1" topLeftCell="C1" zoomScale="60" zoomScaleNormal="60" workbookViewId="0">
      <pane ySplit="1" topLeftCell="A48" activePane="bottomLeft" state="frozen"/>
      <selection activeCell="B1" sqref="B1"/>
      <selection pane="bottomLeft" activeCell="P90" sqref="P90"/>
    </sheetView>
  </sheetViews>
  <sheetFormatPr defaultColWidth="8.796875" defaultRowHeight="13.8" x14ac:dyDescent="0.25"/>
  <cols>
    <col min="1" max="1" width="16.69921875" style="5" customWidth="1"/>
    <col min="2" max="2" width="16.296875" style="5" customWidth="1"/>
    <col min="3" max="3" width="24.69921875" style="5" bestFit="1" customWidth="1"/>
    <col min="4" max="4" width="25" style="5" customWidth="1"/>
    <col min="5" max="5" width="21.69921875" style="5" customWidth="1"/>
    <col min="6" max="6" width="11.796875" style="5" bestFit="1" customWidth="1"/>
    <col min="7" max="7" width="10.59765625" style="5" customWidth="1"/>
    <col min="8" max="8" width="17.09765625" style="5" customWidth="1"/>
    <col min="9" max="9" width="10.796875" style="5" bestFit="1" customWidth="1"/>
    <col min="10" max="10" width="9.8984375" style="5" bestFit="1" customWidth="1"/>
    <col min="11" max="11" width="59.19921875" style="5" customWidth="1"/>
    <col min="12" max="12" width="10.796875" style="5" bestFit="1" customWidth="1"/>
    <col min="13" max="13" width="9.8984375" style="5" bestFit="1" customWidth="1"/>
    <col min="14" max="14" width="16.69921875" style="5" customWidth="1"/>
    <col min="15" max="15" width="10" style="5" bestFit="1" customWidth="1"/>
    <col min="16" max="16" width="11.19921875" style="5" customWidth="1"/>
    <col min="17" max="17" width="10.19921875" style="5" customWidth="1"/>
    <col min="18" max="16384" width="8.796875" style="5"/>
  </cols>
  <sheetData>
    <row r="1" spans="1:17" ht="14.4" thickBot="1" x14ac:dyDescent="0.3">
      <c r="A1" s="1" t="s">
        <v>0</v>
      </c>
      <c r="B1" s="2" t="s">
        <v>3</v>
      </c>
      <c r="C1" s="2" t="s">
        <v>4</v>
      </c>
      <c r="D1" s="2" t="s">
        <v>1</v>
      </c>
      <c r="E1" s="2" t="s">
        <v>8</v>
      </c>
      <c r="F1" s="37" t="s">
        <v>2</v>
      </c>
      <c r="G1" s="38" t="s">
        <v>75</v>
      </c>
      <c r="H1" s="39" t="s">
        <v>76</v>
      </c>
      <c r="I1" s="37" t="s">
        <v>6</v>
      </c>
      <c r="J1" s="38" t="s">
        <v>75</v>
      </c>
      <c r="K1" s="39" t="s">
        <v>76</v>
      </c>
      <c r="L1" s="37" t="s">
        <v>7</v>
      </c>
      <c r="M1" s="40" t="s">
        <v>75</v>
      </c>
      <c r="N1" s="41" t="s">
        <v>1</v>
      </c>
      <c r="O1" s="18" t="s">
        <v>66</v>
      </c>
      <c r="P1" s="45" t="s">
        <v>67</v>
      </c>
      <c r="Q1" s="46" t="s">
        <v>76</v>
      </c>
    </row>
    <row r="2" spans="1:17" s="7" customFormat="1" x14ac:dyDescent="0.25">
      <c r="A2" s="6" t="s">
        <v>13</v>
      </c>
      <c r="B2" s="6">
        <v>16667</v>
      </c>
      <c r="C2" s="6" t="s">
        <v>11</v>
      </c>
      <c r="D2" s="6" t="s">
        <v>14</v>
      </c>
      <c r="E2" s="6"/>
      <c r="F2" s="19">
        <f>B2</f>
        <v>16667</v>
      </c>
      <c r="G2" s="6"/>
      <c r="H2" s="20"/>
      <c r="I2" s="19"/>
      <c r="J2" s="6"/>
      <c r="K2" s="20"/>
      <c r="L2" s="19"/>
      <c r="O2" s="52">
        <v>50000</v>
      </c>
      <c r="P2" s="51">
        <v>45439</v>
      </c>
      <c r="Q2" s="47"/>
    </row>
    <row r="3" spans="1:17" s="7" customFormat="1" x14ac:dyDescent="0.25">
      <c r="A3" s="6" t="s">
        <v>13</v>
      </c>
      <c r="B3" s="6">
        <v>16667</v>
      </c>
      <c r="C3" s="6" t="s">
        <v>11</v>
      </c>
      <c r="D3" s="6" t="s">
        <v>15</v>
      </c>
      <c r="E3" s="6"/>
      <c r="F3" s="19"/>
      <c r="G3" s="6"/>
      <c r="H3" s="20"/>
      <c r="I3" s="19">
        <f>B3</f>
        <v>16667</v>
      </c>
      <c r="J3" s="6"/>
      <c r="K3" s="20"/>
      <c r="L3" s="19"/>
      <c r="O3" s="52">
        <v>8250</v>
      </c>
      <c r="P3" s="51">
        <v>45454</v>
      </c>
      <c r="Q3" s="47"/>
    </row>
    <row r="4" spans="1:17" s="7" customFormat="1" x14ac:dyDescent="0.25">
      <c r="A4" s="6" t="s">
        <v>13</v>
      </c>
      <c r="B4" s="6">
        <v>16667</v>
      </c>
      <c r="C4" s="6" t="s">
        <v>11</v>
      </c>
      <c r="D4" s="6" t="s">
        <v>15</v>
      </c>
      <c r="E4" s="6"/>
      <c r="F4" s="19"/>
      <c r="G4" s="6"/>
      <c r="H4" s="20"/>
      <c r="I4" s="19"/>
      <c r="J4" s="6"/>
      <c r="K4" s="20"/>
      <c r="L4" s="19">
        <f>B4</f>
        <v>16667</v>
      </c>
      <c r="O4" s="52">
        <v>-50000</v>
      </c>
      <c r="P4" s="44" t="s">
        <v>82</v>
      </c>
      <c r="Q4" s="47"/>
    </row>
    <row r="5" spans="1:17" x14ac:dyDescent="0.25">
      <c r="A5" s="3" t="s">
        <v>5</v>
      </c>
      <c r="B5" s="3">
        <v>30000</v>
      </c>
      <c r="C5" s="3" t="s">
        <v>10</v>
      </c>
      <c r="D5" s="3" t="s">
        <v>22</v>
      </c>
      <c r="E5" s="3"/>
      <c r="F5" s="21">
        <v>30000</v>
      </c>
      <c r="G5" s="3"/>
      <c r="H5" s="22"/>
      <c r="I5" s="21"/>
      <c r="J5" s="3"/>
      <c r="K5" s="22"/>
      <c r="L5" s="21"/>
      <c r="O5" s="53">
        <v>-8250</v>
      </c>
      <c r="P5" s="43" t="s">
        <v>90</v>
      </c>
      <c r="Q5" s="48" t="s">
        <v>92</v>
      </c>
    </row>
    <row r="6" spans="1:17" x14ac:dyDescent="0.25">
      <c r="A6" s="3" t="s">
        <v>5</v>
      </c>
      <c r="B6" s="3">
        <v>30000</v>
      </c>
      <c r="C6" s="3" t="s">
        <v>10</v>
      </c>
      <c r="D6" s="3" t="s">
        <v>22</v>
      </c>
      <c r="E6" s="3"/>
      <c r="F6" s="21"/>
      <c r="G6" s="3"/>
      <c r="H6" s="22"/>
      <c r="I6" s="21">
        <v>30000</v>
      </c>
      <c r="J6" s="3"/>
      <c r="K6" s="22"/>
      <c r="L6" s="21"/>
      <c r="O6" s="53"/>
      <c r="P6" s="43"/>
      <c r="Q6" s="48"/>
    </row>
    <row r="7" spans="1:17" x14ac:dyDescent="0.25">
      <c r="A7" s="3" t="s">
        <v>5</v>
      </c>
      <c r="B7" s="3">
        <v>30000</v>
      </c>
      <c r="C7" s="3" t="s">
        <v>10</v>
      </c>
      <c r="D7" s="3" t="s">
        <v>22</v>
      </c>
      <c r="E7" s="3"/>
      <c r="F7" s="21"/>
      <c r="G7" s="3" t="s">
        <v>74</v>
      </c>
      <c r="H7" s="22"/>
      <c r="I7" s="21"/>
      <c r="J7" s="3"/>
      <c r="K7" s="22"/>
      <c r="L7" s="21">
        <v>30000</v>
      </c>
      <c r="O7" s="53"/>
      <c r="P7" s="43"/>
      <c r="Q7" s="48"/>
    </row>
    <row r="8" spans="1:17" x14ac:dyDescent="0.25">
      <c r="A8" s="5" t="s">
        <v>9</v>
      </c>
      <c r="B8" s="4">
        <v>7000</v>
      </c>
      <c r="C8" s="4" t="s">
        <v>10</v>
      </c>
      <c r="D8" s="5" t="s">
        <v>21</v>
      </c>
      <c r="F8" s="23">
        <v>7000</v>
      </c>
      <c r="G8" s="4"/>
      <c r="H8" s="24"/>
      <c r="I8" s="23"/>
      <c r="J8" s="4"/>
      <c r="K8" s="24"/>
      <c r="L8" s="23"/>
      <c r="O8" s="53"/>
      <c r="P8" s="43"/>
      <c r="Q8" s="48"/>
    </row>
    <row r="9" spans="1:17" x14ac:dyDescent="0.25">
      <c r="A9" s="5" t="s">
        <v>12</v>
      </c>
      <c r="B9" s="4">
        <v>7000</v>
      </c>
      <c r="C9" s="4" t="s">
        <v>10</v>
      </c>
      <c r="D9" s="5" t="s">
        <v>21</v>
      </c>
      <c r="F9" s="23"/>
      <c r="H9" s="25"/>
      <c r="I9" s="23">
        <v>7000</v>
      </c>
      <c r="J9" s="4"/>
      <c r="K9" s="24"/>
      <c r="L9" s="23"/>
      <c r="O9" s="53"/>
      <c r="P9" s="43"/>
      <c r="Q9" s="48"/>
    </row>
    <row r="10" spans="1:17" x14ac:dyDescent="0.25">
      <c r="A10" s="5" t="s">
        <v>9</v>
      </c>
      <c r="B10" s="4">
        <v>7000</v>
      </c>
      <c r="C10" s="5" t="s">
        <v>10</v>
      </c>
      <c r="D10" s="5" t="s">
        <v>21</v>
      </c>
      <c r="F10" s="23"/>
      <c r="H10" s="25"/>
      <c r="I10" s="23"/>
      <c r="K10" s="25"/>
      <c r="L10" s="23">
        <v>7000</v>
      </c>
      <c r="O10" s="53"/>
      <c r="P10" s="43"/>
      <c r="Q10" s="48"/>
    </row>
    <row r="11" spans="1:17" s="7" customFormat="1" x14ac:dyDescent="0.25">
      <c r="A11" s="7" t="s">
        <v>16</v>
      </c>
      <c r="B11" s="8">
        <v>11667</v>
      </c>
      <c r="C11" s="7" t="s">
        <v>10</v>
      </c>
      <c r="D11" s="7" t="s">
        <v>19</v>
      </c>
      <c r="F11" s="26">
        <f>B11</f>
        <v>11667</v>
      </c>
      <c r="G11" s="8"/>
      <c r="H11" s="27"/>
      <c r="I11" s="26"/>
      <c r="K11" s="28"/>
      <c r="L11" s="26"/>
      <c r="O11" s="52"/>
      <c r="P11" s="44"/>
      <c r="Q11" s="47"/>
    </row>
    <row r="12" spans="1:17" s="7" customFormat="1" x14ac:dyDescent="0.25">
      <c r="A12" s="7" t="s">
        <v>16</v>
      </c>
      <c r="B12" s="7">
        <v>11667</v>
      </c>
      <c r="C12" s="7" t="s">
        <v>10</v>
      </c>
      <c r="D12" s="7" t="s">
        <v>19</v>
      </c>
      <c r="F12" s="26"/>
      <c r="H12" s="28"/>
      <c r="I12" s="26">
        <f>B12</f>
        <v>11667</v>
      </c>
      <c r="K12" s="28" t="s">
        <v>1</v>
      </c>
      <c r="L12" s="26"/>
      <c r="O12" s="52"/>
      <c r="P12" s="44"/>
      <c r="Q12" s="47"/>
    </row>
    <row r="13" spans="1:17" s="7" customFormat="1" x14ac:dyDescent="0.25">
      <c r="A13" s="7" t="s">
        <v>16</v>
      </c>
      <c r="B13" s="7">
        <v>11667</v>
      </c>
      <c r="C13" s="7" t="s">
        <v>10</v>
      </c>
      <c r="D13" s="7" t="s">
        <v>19</v>
      </c>
      <c r="F13" s="26"/>
      <c r="H13" s="28"/>
      <c r="I13" s="26"/>
      <c r="K13" s="28"/>
      <c r="L13" s="26">
        <v>11667</v>
      </c>
      <c r="O13" s="52"/>
      <c r="P13" s="44"/>
      <c r="Q13" s="47"/>
    </row>
    <row r="14" spans="1:17" x14ac:dyDescent="0.25">
      <c r="A14" s="5" t="s">
        <v>17</v>
      </c>
      <c r="B14" s="4">
        <v>10000</v>
      </c>
      <c r="C14" s="5" t="s">
        <v>11</v>
      </c>
      <c r="D14" s="5" t="s">
        <v>18</v>
      </c>
      <c r="F14" s="23">
        <v>10000</v>
      </c>
      <c r="G14" s="4"/>
      <c r="H14" s="24"/>
      <c r="I14" s="23"/>
      <c r="K14" s="25"/>
      <c r="L14" s="23"/>
      <c r="O14" s="53"/>
      <c r="P14" s="43"/>
      <c r="Q14" s="48"/>
    </row>
    <row r="15" spans="1:17" x14ac:dyDescent="0.25">
      <c r="A15" s="5" t="s">
        <v>17</v>
      </c>
      <c r="B15" s="4">
        <v>10000</v>
      </c>
      <c r="C15" s="5" t="s">
        <v>11</v>
      </c>
      <c r="D15" s="5" t="s">
        <v>18</v>
      </c>
      <c r="F15" s="23"/>
      <c r="H15" s="25"/>
      <c r="I15" s="23">
        <v>10000</v>
      </c>
      <c r="J15" s="4"/>
      <c r="K15" s="24"/>
      <c r="L15" s="23"/>
      <c r="O15" s="53"/>
      <c r="P15" s="43"/>
      <c r="Q15" s="48"/>
    </row>
    <row r="16" spans="1:17" x14ac:dyDescent="0.25">
      <c r="A16" s="5" t="s">
        <v>17</v>
      </c>
      <c r="B16" s="4">
        <v>10000</v>
      </c>
      <c r="C16" s="5" t="s">
        <v>11</v>
      </c>
      <c r="D16" s="5" t="s">
        <v>18</v>
      </c>
      <c r="F16" s="23"/>
      <c r="H16" s="25"/>
      <c r="I16" s="23"/>
      <c r="K16" s="25"/>
      <c r="L16" s="23">
        <v>10000</v>
      </c>
      <c r="O16" s="53"/>
      <c r="P16" s="43"/>
      <c r="Q16" s="48"/>
    </row>
    <row r="17" spans="1:17" x14ac:dyDescent="0.25">
      <c r="A17" s="5" t="s">
        <v>20</v>
      </c>
      <c r="B17" s="5">
        <f>102726/3</f>
        <v>34242</v>
      </c>
      <c r="C17" s="5" t="s">
        <v>10</v>
      </c>
      <c r="D17" s="5" t="s">
        <v>23</v>
      </c>
      <c r="F17" s="23">
        <f>B17</f>
        <v>34242</v>
      </c>
      <c r="H17" s="25"/>
      <c r="I17" s="23"/>
      <c r="K17" s="25"/>
      <c r="L17" s="23"/>
      <c r="O17" s="53"/>
      <c r="P17" s="43"/>
      <c r="Q17" s="48"/>
    </row>
    <row r="18" spans="1:17" x14ac:dyDescent="0.25">
      <c r="A18" s="5" t="s">
        <v>20</v>
      </c>
      <c r="B18" s="5">
        <v>34250</v>
      </c>
      <c r="C18" s="5" t="s">
        <v>10</v>
      </c>
      <c r="D18" s="5" t="s">
        <v>23</v>
      </c>
      <c r="F18" s="23"/>
      <c r="H18" s="25"/>
      <c r="I18" s="23">
        <f>B18</f>
        <v>34250</v>
      </c>
      <c r="K18" s="25"/>
      <c r="L18" s="23"/>
      <c r="O18" s="53"/>
      <c r="P18" s="43"/>
      <c r="Q18" s="48"/>
    </row>
    <row r="19" spans="1:17" s="9" customFormat="1" ht="14.4" thickBot="1" x14ac:dyDescent="0.3">
      <c r="A19" s="9" t="s">
        <v>20</v>
      </c>
      <c r="B19" s="9">
        <f>B17</f>
        <v>34242</v>
      </c>
      <c r="C19" s="9" t="s">
        <v>10</v>
      </c>
      <c r="D19" s="9" t="s">
        <v>23</v>
      </c>
      <c r="F19" s="29"/>
      <c r="H19" s="30"/>
      <c r="I19" s="29"/>
      <c r="K19" s="30"/>
      <c r="L19" s="29">
        <f>B19</f>
        <v>34242</v>
      </c>
      <c r="O19" s="53"/>
      <c r="P19" s="43"/>
      <c r="Q19" s="48"/>
    </row>
    <row r="20" spans="1:17" x14ac:dyDescent="0.25">
      <c r="A20" s="10" t="s">
        <v>24</v>
      </c>
      <c r="B20" s="10">
        <v>10000</v>
      </c>
      <c r="C20" s="10" t="s">
        <v>25</v>
      </c>
      <c r="D20" s="10"/>
      <c r="E20" s="10"/>
      <c r="F20" s="31">
        <v>10000</v>
      </c>
      <c r="G20" s="10"/>
      <c r="H20" s="32"/>
      <c r="I20" s="31">
        <v>3500</v>
      </c>
      <c r="J20" s="10" t="s">
        <v>51</v>
      </c>
      <c r="K20" s="32"/>
      <c r="L20" s="31"/>
      <c r="O20" s="53"/>
      <c r="P20" s="43"/>
      <c r="Q20" s="48"/>
    </row>
    <row r="21" spans="1:17" x14ac:dyDescent="0.25">
      <c r="A21" s="5" t="s">
        <v>24</v>
      </c>
      <c r="B21" s="5">
        <v>20000</v>
      </c>
      <c r="C21" s="5" t="s">
        <v>25</v>
      </c>
      <c r="F21" s="23"/>
      <c r="H21" s="25"/>
      <c r="I21" s="23">
        <v>11940</v>
      </c>
      <c r="J21" s="5" t="s">
        <v>54</v>
      </c>
      <c r="K21" s="25" t="s">
        <v>50</v>
      </c>
      <c r="L21" s="23">
        <v>20000</v>
      </c>
      <c r="O21" s="53"/>
      <c r="P21" s="43"/>
      <c r="Q21" s="48"/>
    </row>
    <row r="22" spans="1:17" ht="14.4" thickBot="1" x14ac:dyDescent="0.3">
      <c r="A22" s="9" t="s">
        <v>26</v>
      </c>
      <c r="B22" s="9"/>
      <c r="C22" s="9" t="s">
        <v>25</v>
      </c>
      <c r="D22" s="9"/>
      <c r="E22" s="9"/>
      <c r="F22" s="29"/>
      <c r="G22" s="9"/>
      <c r="H22" s="30"/>
      <c r="I22" s="29">
        <v>9800</v>
      </c>
      <c r="J22" s="11" t="s">
        <v>26</v>
      </c>
      <c r="K22" s="36"/>
      <c r="L22" s="29"/>
      <c r="O22" s="53"/>
      <c r="P22" s="43"/>
      <c r="Q22" s="48"/>
    </row>
    <row r="23" spans="1:17" x14ac:dyDescent="0.25">
      <c r="A23" s="10" t="s">
        <v>26</v>
      </c>
      <c r="B23" s="10"/>
      <c r="C23" s="10" t="s">
        <v>25</v>
      </c>
      <c r="D23" s="10"/>
      <c r="E23" s="10"/>
      <c r="F23" s="31">
        <v>20000</v>
      </c>
      <c r="G23" s="12"/>
      <c r="H23" s="33"/>
      <c r="I23" s="31"/>
      <c r="J23" s="10"/>
      <c r="K23" s="32"/>
      <c r="L23" s="31"/>
      <c r="O23" s="53"/>
      <c r="P23" s="43"/>
      <c r="Q23" s="48"/>
    </row>
    <row r="24" spans="1:17" x14ac:dyDescent="0.25">
      <c r="A24" s="5" t="s">
        <v>26</v>
      </c>
      <c r="C24" s="5" t="s">
        <v>25</v>
      </c>
      <c r="F24" s="23"/>
      <c r="H24" s="25"/>
      <c r="I24" s="23"/>
      <c r="K24" s="25"/>
      <c r="L24" s="23">
        <v>15000</v>
      </c>
      <c r="O24" s="53"/>
      <c r="P24" s="43"/>
      <c r="Q24" s="48"/>
    </row>
    <row r="25" spans="1:17" x14ac:dyDescent="0.25">
      <c r="A25" s="5" t="s">
        <v>27</v>
      </c>
      <c r="C25" s="5" t="s">
        <v>29</v>
      </c>
      <c r="D25" s="5" t="s">
        <v>28</v>
      </c>
      <c r="F25" s="23"/>
      <c r="H25" s="25"/>
      <c r="I25" s="23">
        <v>45000</v>
      </c>
      <c r="J25" s="4"/>
      <c r="K25" s="24"/>
      <c r="L25" s="23"/>
      <c r="O25" s="53"/>
      <c r="P25" s="43"/>
      <c r="Q25" s="48"/>
    </row>
    <row r="26" spans="1:17" x14ac:dyDescent="0.25">
      <c r="A26" s="5" t="s">
        <v>27</v>
      </c>
      <c r="C26" s="5" t="s">
        <v>31</v>
      </c>
      <c r="D26" s="5" t="s">
        <v>28</v>
      </c>
      <c r="F26" s="23"/>
      <c r="H26" s="25"/>
      <c r="I26" s="23">
        <v>20000</v>
      </c>
      <c r="J26" s="5" t="s">
        <v>35</v>
      </c>
      <c r="K26" s="25"/>
      <c r="L26" s="23">
        <v>15000</v>
      </c>
      <c r="O26" s="53"/>
      <c r="P26" s="43"/>
      <c r="Q26" s="48"/>
    </row>
    <row r="27" spans="1:17" s="13" customFormat="1" x14ac:dyDescent="0.25">
      <c r="A27" s="13" t="s">
        <v>30</v>
      </c>
      <c r="C27" s="13" t="s">
        <v>31</v>
      </c>
      <c r="F27" s="34">
        <v>6000</v>
      </c>
      <c r="H27" s="35"/>
      <c r="I27" s="34">
        <v>25000</v>
      </c>
      <c r="J27" s="13" t="s">
        <v>45</v>
      </c>
      <c r="K27" s="35"/>
      <c r="L27" s="34"/>
      <c r="O27" s="53"/>
      <c r="P27" s="43"/>
      <c r="Q27" s="48"/>
    </row>
    <row r="28" spans="1:17" ht="14.4" thickBot="1" x14ac:dyDescent="0.3">
      <c r="A28" s="9" t="s">
        <v>32</v>
      </c>
      <c r="B28" s="9"/>
      <c r="C28" s="9" t="s">
        <v>31</v>
      </c>
      <c r="D28" s="9"/>
      <c r="E28" s="9"/>
      <c r="F28" s="29">
        <v>14000</v>
      </c>
      <c r="G28" s="11"/>
      <c r="H28" s="36"/>
      <c r="I28" s="29">
        <v>40000</v>
      </c>
      <c r="J28" s="9" t="s">
        <v>39</v>
      </c>
      <c r="K28" s="30"/>
      <c r="L28" s="29">
        <v>40000</v>
      </c>
      <c r="M28" s="5" t="s">
        <v>39</v>
      </c>
      <c r="O28" s="53"/>
      <c r="P28" s="43"/>
      <c r="Q28" s="48"/>
    </row>
    <row r="29" spans="1:17" x14ac:dyDescent="0.25">
      <c r="A29" s="5" t="s">
        <v>32</v>
      </c>
      <c r="C29" s="5" t="s">
        <v>31</v>
      </c>
      <c r="F29" s="23">
        <v>21000</v>
      </c>
      <c r="G29" s="4"/>
      <c r="H29" s="24"/>
      <c r="I29" s="23">
        <v>30000</v>
      </c>
      <c r="J29" s="5" t="s">
        <v>46</v>
      </c>
      <c r="K29" s="25"/>
      <c r="L29" s="23">
        <v>13000</v>
      </c>
      <c r="M29" s="5" t="s">
        <v>40</v>
      </c>
      <c r="O29" s="53"/>
      <c r="P29" s="43"/>
      <c r="Q29" s="48"/>
    </row>
    <row r="30" spans="1:17" x14ac:dyDescent="0.25">
      <c r="A30" s="5" t="s">
        <v>33</v>
      </c>
      <c r="C30" s="5" t="s">
        <v>31</v>
      </c>
      <c r="F30" s="23">
        <v>44000</v>
      </c>
      <c r="G30" s="4"/>
      <c r="H30" s="24"/>
      <c r="I30" s="23"/>
      <c r="K30" s="25"/>
      <c r="L30" s="23">
        <v>45000</v>
      </c>
      <c r="M30" s="5" t="s">
        <v>41</v>
      </c>
      <c r="O30" s="53"/>
      <c r="P30" s="43"/>
      <c r="Q30" s="48"/>
    </row>
    <row r="31" spans="1:17" x14ac:dyDescent="0.25">
      <c r="A31" s="14">
        <v>45394</v>
      </c>
      <c r="C31" s="5" t="s">
        <v>34</v>
      </c>
      <c r="F31" s="23">
        <v>-45000</v>
      </c>
      <c r="G31" s="4"/>
      <c r="H31" s="24"/>
      <c r="I31" s="23">
        <v>-45000</v>
      </c>
      <c r="J31" s="5" t="s">
        <v>47</v>
      </c>
      <c r="K31" s="25"/>
      <c r="L31" s="23">
        <v>-50000</v>
      </c>
      <c r="M31" s="5" t="s">
        <v>42</v>
      </c>
      <c r="O31" s="53"/>
      <c r="P31" s="43"/>
      <c r="Q31" s="48"/>
    </row>
    <row r="32" spans="1:17" x14ac:dyDescent="0.25">
      <c r="A32" s="5" t="s">
        <v>35</v>
      </c>
      <c r="C32" s="5" t="s">
        <v>34</v>
      </c>
      <c r="F32" s="23">
        <v>-14000</v>
      </c>
      <c r="G32" s="4"/>
      <c r="H32" s="24"/>
      <c r="I32" s="23"/>
      <c r="K32" s="25"/>
      <c r="L32" s="23">
        <v>-24822</v>
      </c>
      <c r="M32" s="5" t="s">
        <v>42</v>
      </c>
      <c r="O32" s="53"/>
      <c r="P32" s="43"/>
      <c r="Q32" s="48"/>
    </row>
    <row r="33" spans="1:17" x14ac:dyDescent="0.25">
      <c r="A33" s="5" t="s">
        <v>37</v>
      </c>
      <c r="C33" s="5" t="s">
        <v>31</v>
      </c>
      <c r="F33" s="23">
        <v>6000</v>
      </c>
      <c r="G33" s="4"/>
      <c r="H33" s="24"/>
      <c r="I33" s="23">
        <v>6000</v>
      </c>
      <c r="J33" s="5" t="s">
        <v>53</v>
      </c>
      <c r="K33" s="25" t="s">
        <v>52</v>
      </c>
      <c r="L33" s="23">
        <v>-8000</v>
      </c>
      <c r="M33" s="5" t="s">
        <v>43</v>
      </c>
      <c r="O33" s="53"/>
      <c r="P33" s="43"/>
      <c r="Q33" s="48"/>
    </row>
    <row r="34" spans="1:17" x14ac:dyDescent="0.25">
      <c r="A34" s="5" t="s">
        <v>38</v>
      </c>
      <c r="C34" s="5" t="s">
        <v>36</v>
      </c>
      <c r="F34" s="23">
        <v>37000</v>
      </c>
      <c r="G34" s="4"/>
      <c r="H34" s="24"/>
      <c r="I34" s="23">
        <v>6500</v>
      </c>
      <c r="K34" s="25" t="s">
        <v>55</v>
      </c>
      <c r="L34" s="23">
        <v>-5000</v>
      </c>
      <c r="M34" s="5" t="s">
        <v>44</v>
      </c>
      <c r="O34" s="53"/>
      <c r="P34" s="43"/>
      <c r="Q34" s="48"/>
    </row>
    <row r="35" spans="1:17" x14ac:dyDescent="0.25">
      <c r="F35" s="23">
        <v>1929</v>
      </c>
      <c r="H35" s="25" t="s">
        <v>58</v>
      </c>
      <c r="I35" s="23">
        <v>1800</v>
      </c>
      <c r="J35" s="5" t="s">
        <v>56</v>
      </c>
      <c r="K35" s="25" t="s">
        <v>57</v>
      </c>
      <c r="L35" s="23">
        <v>8285</v>
      </c>
      <c r="N35" s="5" t="s">
        <v>49</v>
      </c>
      <c r="O35" s="53"/>
      <c r="P35" s="43"/>
      <c r="Q35" s="48"/>
    </row>
    <row r="36" spans="1:17" x14ac:dyDescent="0.25">
      <c r="F36" s="23">
        <v>30000</v>
      </c>
      <c r="G36" s="5" t="s">
        <v>60</v>
      </c>
      <c r="H36" s="25" t="s">
        <v>25</v>
      </c>
      <c r="I36" s="23">
        <v>50000</v>
      </c>
      <c r="J36" s="5" t="s">
        <v>65</v>
      </c>
      <c r="K36" s="25"/>
      <c r="L36" s="23">
        <v>17622</v>
      </c>
      <c r="N36" s="5" t="s">
        <v>49</v>
      </c>
      <c r="O36" s="53"/>
      <c r="P36" s="43"/>
      <c r="Q36" s="48"/>
    </row>
    <row r="37" spans="1:17" x14ac:dyDescent="0.25">
      <c r="F37" s="23">
        <v>20000</v>
      </c>
      <c r="G37" s="5" t="s">
        <v>64</v>
      </c>
      <c r="H37" s="25" t="s">
        <v>25</v>
      </c>
      <c r="I37" s="23">
        <v>7000</v>
      </c>
      <c r="J37" s="14">
        <v>45457</v>
      </c>
      <c r="K37" s="25"/>
      <c r="L37" s="23">
        <v>3875</v>
      </c>
      <c r="N37" s="5" t="s">
        <v>48</v>
      </c>
      <c r="O37" s="53"/>
      <c r="P37" s="43"/>
      <c r="Q37" s="48"/>
    </row>
    <row r="38" spans="1:17" x14ac:dyDescent="0.25">
      <c r="F38" s="23">
        <v>20000</v>
      </c>
      <c r="G38" s="5" t="s">
        <v>64</v>
      </c>
      <c r="H38" s="25"/>
      <c r="I38" s="23">
        <v>30000</v>
      </c>
      <c r="J38" s="5" t="s">
        <v>71</v>
      </c>
      <c r="K38" s="25" t="s">
        <v>25</v>
      </c>
      <c r="L38" s="23">
        <v>725</v>
      </c>
      <c r="N38" s="5" t="s">
        <v>58</v>
      </c>
      <c r="O38" s="53"/>
      <c r="P38" s="43"/>
      <c r="Q38" s="48"/>
    </row>
    <row r="39" spans="1:17" x14ac:dyDescent="0.25">
      <c r="F39" s="23">
        <v>30000</v>
      </c>
      <c r="G39" s="5" t="s">
        <v>65</v>
      </c>
      <c r="H39" s="25"/>
      <c r="I39" s="23">
        <v>20000</v>
      </c>
      <c r="J39" s="5" t="s">
        <v>77</v>
      </c>
      <c r="K39" s="25" t="s">
        <v>78</v>
      </c>
      <c r="L39" s="23">
        <v>50000</v>
      </c>
      <c r="N39" s="5" t="s">
        <v>61</v>
      </c>
      <c r="O39" s="53"/>
      <c r="P39" s="43"/>
      <c r="Q39" s="48"/>
    </row>
    <row r="40" spans="1:17" x14ac:dyDescent="0.25">
      <c r="F40" s="23">
        <v>2000</v>
      </c>
      <c r="G40" s="5" t="s">
        <v>71</v>
      </c>
      <c r="H40" s="25" t="s">
        <v>25</v>
      </c>
      <c r="I40" s="23">
        <v>50000</v>
      </c>
      <c r="J40" s="5" t="s">
        <v>82</v>
      </c>
      <c r="K40" s="25" t="s">
        <v>78</v>
      </c>
      <c r="L40" s="23">
        <v>50000</v>
      </c>
      <c r="M40" s="5" t="s">
        <v>65</v>
      </c>
      <c r="O40" s="53"/>
      <c r="P40" s="43"/>
      <c r="Q40" s="48"/>
    </row>
    <row r="41" spans="1:17" x14ac:dyDescent="0.25">
      <c r="F41" s="23">
        <v>15000</v>
      </c>
      <c r="G41" s="5" t="s">
        <v>80</v>
      </c>
      <c r="H41" s="25" t="s">
        <v>79</v>
      </c>
      <c r="I41" s="23">
        <v>15000</v>
      </c>
      <c r="J41" s="5" t="s">
        <v>89</v>
      </c>
      <c r="K41" s="25" t="s">
        <v>88</v>
      </c>
      <c r="L41" s="23">
        <v>10000</v>
      </c>
      <c r="M41" s="5" t="s">
        <v>65</v>
      </c>
      <c r="O41" s="53"/>
      <c r="P41" s="43"/>
      <c r="Q41" s="48"/>
    </row>
    <row r="42" spans="1:17" x14ac:dyDescent="0.25">
      <c r="F42" s="23">
        <v>10000</v>
      </c>
      <c r="G42" s="5" t="s">
        <v>84</v>
      </c>
      <c r="H42" s="25" t="s">
        <v>79</v>
      </c>
      <c r="I42" s="23">
        <v>8250</v>
      </c>
      <c r="J42" s="5" t="s">
        <v>90</v>
      </c>
      <c r="K42" s="25" t="s">
        <v>91</v>
      </c>
      <c r="L42" s="4">
        <v>4000</v>
      </c>
      <c r="M42" s="5" t="s">
        <v>68</v>
      </c>
      <c r="N42" s="5" t="s">
        <v>69</v>
      </c>
      <c r="O42" s="53"/>
      <c r="P42" s="43"/>
      <c r="Q42" s="48"/>
    </row>
    <row r="43" spans="1:17" x14ac:dyDescent="0.25">
      <c r="F43" s="23">
        <v>20000</v>
      </c>
      <c r="G43" s="5" t="s">
        <v>85</v>
      </c>
      <c r="H43" s="25" t="s">
        <v>79</v>
      </c>
      <c r="I43" s="23">
        <v>20000</v>
      </c>
      <c r="J43" s="5" t="s">
        <v>98</v>
      </c>
      <c r="K43" s="25" t="s">
        <v>79</v>
      </c>
      <c r="L43" s="23">
        <v>7000</v>
      </c>
      <c r="M43" s="14">
        <v>45457</v>
      </c>
      <c r="N43" s="5" t="s">
        <v>25</v>
      </c>
      <c r="O43" s="53"/>
      <c r="P43" s="43"/>
      <c r="Q43" s="48"/>
    </row>
    <row r="44" spans="1:17" x14ac:dyDescent="0.25">
      <c r="F44" s="23">
        <v>20000</v>
      </c>
      <c r="G44" s="5" t="s">
        <v>86</v>
      </c>
      <c r="H44" s="25" t="s">
        <v>79</v>
      </c>
      <c r="I44" s="23">
        <v>10000</v>
      </c>
      <c r="J44" s="5" t="s">
        <v>99</v>
      </c>
      <c r="K44" s="25" t="s">
        <v>79</v>
      </c>
      <c r="L44" s="105">
        <v>54408.35</v>
      </c>
      <c r="M44" s="84" t="s">
        <v>72</v>
      </c>
      <c r="N44" s="5" t="s">
        <v>73</v>
      </c>
      <c r="O44" s="53"/>
      <c r="P44" s="43"/>
      <c r="Q44" s="48"/>
    </row>
    <row r="45" spans="1:17" x14ac:dyDescent="0.25">
      <c r="F45" s="23">
        <v>40000</v>
      </c>
      <c r="G45" s="5" t="s">
        <v>87</v>
      </c>
      <c r="H45" s="25" t="s">
        <v>79</v>
      </c>
      <c r="I45" s="23">
        <v>3000</v>
      </c>
      <c r="J45" s="5" t="s">
        <v>103</v>
      </c>
      <c r="K45" s="25" t="s">
        <v>79</v>
      </c>
      <c r="L45" s="105">
        <v>20000</v>
      </c>
      <c r="M45" s="84" t="s">
        <v>81</v>
      </c>
      <c r="N45" s="5" t="s">
        <v>25</v>
      </c>
      <c r="O45" s="53"/>
      <c r="P45" s="43"/>
      <c r="Q45" s="48"/>
    </row>
    <row r="46" spans="1:17" x14ac:dyDescent="0.25">
      <c r="F46" s="23">
        <v>7500</v>
      </c>
      <c r="G46" s="5" t="s">
        <v>95</v>
      </c>
      <c r="H46" s="25" t="s">
        <v>94</v>
      </c>
      <c r="I46" s="23">
        <v>3000</v>
      </c>
      <c r="J46" s="5" t="s">
        <v>103</v>
      </c>
      <c r="K46" s="25" t="s">
        <v>88</v>
      </c>
      <c r="L46" s="105">
        <v>13386</v>
      </c>
      <c r="M46" s="84" t="s">
        <v>82</v>
      </c>
      <c r="N46" s="5" t="s">
        <v>83</v>
      </c>
      <c r="O46" s="53"/>
      <c r="P46" s="43"/>
      <c r="Q46" s="48"/>
    </row>
    <row r="47" spans="1:17" x14ac:dyDescent="0.25">
      <c r="F47" s="23">
        <v>5500</v>
      </c>
      <c r="G47" s="5" t="s">
        <v>95</v>
      </c>
      <c r="H47" s="25" t="s">
        <v>94</v>
      </c>
      <c r="I47" s="23">
        <v>15000</v>
      </c>
      <c r="J47" s="5" t="s">
        <v>105</v>
      </c>
      <c r="K47" s="25" t="s">
        <v>79</v>
      </c>
      <c r="L47" s="105">
        <v>15000</v>
      </c>
      <c r="M47" s="84" t="s">
        <v>87</v>
      </c>
      <c r="N47" s="25" t="s">
        <v>88</v>
      </c>
      <c r="O47" s="53"/>
      <c r="P47" s="43"/>
      <c r="Q47" s="48"/>
    </row>
    <row r="48" spans="1:17" x14ac:dyDescent="0.25">
      <c r="F48" s="23">
        <v>10000</v>
      </c>
      <c r="G48" s="5" t="s">
        <v>100</v>
      </c>
      <c r="H48" s="25" t="s">
        <v>79</v>
      </c>
      <c r="I48" s="23">
        <v>6000</v>
      </c>
      <c r="J48" s="5" t="s">
        <v>106</v>
      </c>
      <c r="K48" s="25" t="s">
        <v>88</v>
      </c>
      <c r="L48" s="105">
        <v>3000</v>
      </c>
      <c r="M48" s="84" t="s">
        <v>96</v>
      </c>
      <c r="N48" s="5" t="s">
        <v>94</v>
      </c>
      <c r="O48" s="53"/>
      <c r="P48" s="43"/>
      <c r="Q48" s="48"/>
    </row>
    <row r="49" spans="6:17" ht="14.4" thickBot="1" x14ac:dyDescent="0.3">
      <c r="F49" s="23">
        <v>10000</v>
      </c>
      <c r="G49" s="5" t="s">
        <v>101</v>
      </c>
      <c r="H49" s="25" t="s">
        <v>79</v>
      </c>
      <c r="I49" s="23">
        <v>35000</v>
      </c>
      <c r="J49" s="9" t="s">
        <v>107</v>
      </c>
      <c r="K49" s="25" t="s">
        <v>108</v>
      </c>
      <c r="L49" s="105">
        <v>30000</v>
      </c>
      <c r="M49" s="84" t="s">
        <v>98</v>
      </c>
      <c r="N49" s="5" t="s">
        <v>97</v>
      </c>
      <c r="O49" s="53"/>
      <c r="P49" s="43"/>
      <c r="Q49" s="48"/>
    </row>
    <row r="50" spans="6:17" x14ac:dyDescent="0.25">
      <c r="F50" s="23">
        <v>10000</v>
      </c>
      <c r="G50" s="5" t="s">
        <v>102</v>
      </c>
      <c r="H50" s="25" t="s">
        <v>79</v>
      </c>
      <c r="I50" s="23">
        <v>12500</v>
      </c>
      <c r="K50" s="25" t="s">
        <v>109</v>
      </c>
      <c r="L50" s="105">
        <v>5500</v>
      </c>
      <c r="M50" s="84" t="s">
        <v>103</v>
      </c>
      <c r="N50" s="5" t="s">
        <v>94</v>
      </c>
      <c r="O50" s="53"/>
      <c r="P50" s="43"/>
      <c r="Q50" s="48"/>
    </row>
    <row r="51" spans="6:17" x14ac:dyDescent="0.25">
      <c r="F51" s="23">
        <v>5000</v>
      </c>
      <c r="G51" s="5" t="s">
        <v>103</v>
      </c>
      <c r="H51" s="25" t="s">
        <v>79</v>
      </c>
      <c r="I51" s="23">
        <v>16000</v>
      </c>
      <c r="J51" s="5" t="s">
        <v>111</v>
      </c>
      <c r="K51" s="25" t="s">
        <v>110</v>
      </c>
      <c r="L51" s="105">
        <v>15000</v>
      </c>
      <c r="M51" s="84" t="s">
        <v>105</v>
      </c>
      <c r="N51" s="25" t="s">
        <v>79</v>
      </c>
      <c r="O51" s="53"/>
      <c r="P51" s="43"/>
      <c r="Q51" s="48"/>
    </row>
    <row r="52" spans="6:17" ht="14.4" thickBot="1" x14ac:dyDescent="0.3">
      <c r="F52" s="29">
        <v>15000</v>
      </c>
      <c r="G52" s="9" t="s">
        <v>104</v>
      </c>
      <c r="H52" s="25" t="s">
        <v>79</v>
      </c>
      <c r="I52" s="23">
        <v>25000</v>
      </c>
      <c r="J52" s="5" t="s">
        <v>114</v>
      </c>
      <c r="K52" s="25" t="s">
        <v>110</v>
      </c>
      <c r="L52" s="67">
        <v>20000</v>
      </c>
      <c r="M52" s="68" t="s">
        <v>106</v>
      </c>
      <c r="N52" s="5" t="s">
        <v>94</v>
      </c>
      <c r="O52" s="53"/>
      <c r="P52" s="43"/>
      <c r="Q52" s="48"/>
    </row>
    <row r="53" spans="6:17" ht="14.4" thickBot="1" x14ac:dyDescent="0.3">
      <c r="F53" s="29">
        <v>10000</v>
      </c>
      <c r="G53" s="9" t="s">
        <v>107</v>
      </c>
      <c r="H53" s="25" t="s">
        <v>79</v>
      </c>
      <c r="I53" s="23">
        <v>90000</v>
      </c>
      <c r="J53" s="5" t="s">
        <v>119</v>
      </c>
      <c r="K53" s="25" t="s">
        <v>110</v>
      </c>
      <c r="L53" s="67">
        <v>35000</v>
      </c>
      <c r="M53" s="68" t="s">
        <v>107</v>
      </c>
      <c r="N53" s="5" t="s">
        <v>108</v>
      </c>
      <c r="O53" s="53"/>
      <c r="P53" s="43"/>
      <c r="Q53" s="48"/>
    </row>
    <row r="54" spans="6:17" ht="14.4" thickBot="1" x14ac:dyDescent="0.3">
      <c r="F54" s="29">
        <v>20000</v>
      </c>
      <c r="G54" s="9" t="s">
        <v>107</v>
      </c>
      <c r="H54" s="25" t="s">
        <v>79</v>
      </c>
      <c r="I54" s="23">
        <v>3500</v>
      </c>
      <c r="K54" s="25" t="s">
        <v>116</v>
      </c>
      <c r="L54" s="67">
        <v>30000</v>
      </c>
      <c r="M54" s="68" t="s">
        <v>112</v>
      </c>
      <c r="N54" s="5" t="s">
        <v>110</v>
      </c>
      <c r="O54" s="53"/>
      <c r="P54" s="43"/>
      <c r="Q54" s="48"/>
    </row>
    <row r="55" spans="6:17" ht="14.4" thickBot="1" x14ac:dyDescent="0.3">
      <c r="F55" s="29">
        <v>5000</v>
      </c>
      <c r="G55" s="9"/>
      <c r="H55" s="25" t="s">
        <v>108</v>
      </c>
      <c r="I55" s="23">
        <v>40000</v>
      </c>
      <c r="J55" s="5" t="s">
        <v>120</v>
      </c>
      <c r="K55" s="25" t="s">
        <v>110</v>
      </c>
      <c r="L55" s="67">
        <v>25000</v>
      </c>
      <c r="M55" s="68" t="s">
        <v>114</v>
      </c>
      <c r="N55" s="5" t="s">
        <v>110</v>
      </c>
      <c r="O55" s="53"/>
      <c r="P55" s="43"/>
      <c r="Q55" s="48"/>
    </row>
    <row r="56" spans="6:17" ht="14.4" thickBot="1" x14ac:dyDescent="0.3">
      <c r="F56" s="29">
        <v>20000</v>
      </c>
      <c r="G56" s="9" t="s">
        <v>106</v>
      </c>
      <c r="H56" s="25" t="s">
        <v>79</v>
      </c>
      <c r="I56" s="29">
        <v>25000</v>
      </c>
      <c r="J56" s="9" t="s">
        <v>121</v>
      </c>
      <c r="K56" s="30" t="s">
        <v>110</v>
      </c>
      <c r="L56" s="67">
        <v>90000</v>
      </c>
      <c r="M56" s="68" t="s">
        <v>118</v>
      </c>
      <c r="N56" s="5" t="s">
        <v>110</v>
      </c>
      <c r="O56" s="53"/>
      <c r="P56" s="43"/>
      <c r="Q56" s="48"/>
    </row>
    <row r="57" spans="6:17" ht="14.4" thickBot="1" x14ac:dyDescent="0.3">
      <c r="F57" s="29">
        <v>30000</v>
      </c>
      <c r="G57" s="9" t="s">
        <v>113</v>
      </c>
      <c r="H57" s="5" t="s">
        <v>97</v>
      </c>
      <c r="I57" s="66">
        <v>150000</v>
      </c>
      <c r="J57" s="43" t="s">
        <v>122</v>
      </c>
      <c r="K57" s="43" t="s">
        <v>128</v>
      </c>
      <c r="L57" s="67">
        <v>60000</v>
      </c>
      <c r="M57" s="68" t="s">
        <v>117</v>
      </c>
      <c r="N57" s="5" t="s">
        <v>110</v>
      </c>
      <c r="O57" s="63"/>
      <c r="P57" s="64"/>
      <c r="Q57" s="65"/>
    </row>
    <row r="58" spans="6:17" ht="14.4" thickBot="1" x14ac:dyDescent="0.3">
      <c r="F58" s="29">
        <v>100000</v>
      </c>
      <c r="G58" s="9" t="s">
        <v>115</v>
      </c>
      <c r="H58" s="5" t="s">
        <v>97</v>
      </c>
      <c r="I58" s="29">
        <v>16500</v>
      </c>
      <c r="J58" s="9" t="s">
        <v>131</v>
      </c>
      <c r="K58" s="9" t="s">
        <v>132</v>
      </c>
      <c r="L58" s="67">
        <v>40000</v>
      </c>
      <c r="M58" s="68" t="s">
        <v>171</v>
      </c>
      <c r="N58" s="5" t="s">
        <v>110</v>
      </c>
      <c r="O58" s="63"/>
      <c r="P58" s="64"/>
      <c r="Q58" s="65"/>
    </row>
    <row r="59" spans="6:17" ht="14.4" thickBot="1" x14ac:dyDescent="0.3">
      <c r="F59" s="29">
        <v>100000</v>
      </c>
      <c r="G59" s="9" t="s">
        <v>115</v>
      </c>
      <c r="H59" s="5" t="s">
        <v>97</v>
      </c>
      <c r="I59" s="29">
        <v>15000</v>
      </c>
      <c r="J59" s="9" t="s">
        <v>141</v>
      </c>
      <c r="K59" s="9" t="s">
        <v>110</v>
      </c>
      <c r="L59" s="67">
        <v>35000</v>
      </c>
      <c r="M59" s="68" t="s">
        <v>121</v>
      </c>
      <c r="N59" s="5" t="s">
        <v>110</v>
      </c>
      <c r="O59" s="63"/>
      <c r="P59" s="64"/>
      <c r="Q59" s="65"/>
    </row>
    <row r="60" spans="6:17" ht="14.4" thickBot="1" x14ac:dyDescent="0.3">
      <c r="F60" s="29">
        <v>35000</v>
      </c>
      <c r="G60" s="9" t="s">
        <v>121</v>
      </c>
      <c r="H60" s="5" t="s">
        <v>110</v>
      </c>
      <c r="I60" s="67"/>
      <c r="J60" s="68"/>
      <c r="K60" s="68"/>
      <c r="L60" s="67">
        <v>99000</v>
      </c>
      <c r="M60" s="68" t="s">
        <v>122</v>
      </c>
      <c r="N60" s="5" t="s">
        <v>110</v>
      </c>
      <c r="O60" s="63"/>
      <c r="P60" s="64"/>
      <c r="Q60" s="65"/>
    </row>
    <row r="61" spans="6:17" ht="14.4" thickBot="1" x14ac:dyDescent="0.3">
      <c r="F61" s="29">
        <v>100000</v>
      </c>
      <c r="G61" s="9" t="s">
        <v>122</v>
      </c>
      <c r="H61" s="5" t="s">
        <v>110</v>
      </c>
      <c r="I61" s="67"/>
      <c r="J61" s="68"/>
      <c r="K61" s="68"/>
      <c r="L61" s="67">
        <v>39600</v>
      </c>
      <c r="M61" s="68" t="s">
        <v>125</v>
      </c>
      <c r="N61" s="5" t="s">
        <v>110</v>
      </c>
      <c r="O61" s="63"/>
      <c r="P61" s="64"/>
      <c r="Q61" s="65"/>
    </row>
    <row r="62" spans="6:17" ht="14.4" thickBot="1" x14ac:dyDescent="0.3">
      <c r="F62" s="29">
        <v>3150</v>
      </c>
      <c r="G62" s="9" t="s">
        <v>124</v>
      </c>
      <c r="H62" s="5" t="s">
        <v>123</v>
      </c>
      <c r="I62" s="29"/>
      <c r="J62" s="29"/>
      <c r="K62" s="29"/>
      <c r="L62" s="84">
        <v>35000</v>
      </c>
      <c r="M62" s="84" t="s">
        <v>170</v>
      </c>
      <c r="N62" s="5" t="s">
        <v>132</v>
      </c>
      <c r="O62" s="63"/>
      <c r="P62" s="64"/>
      <c r="Q62" s="65"/>
    </row>
    <row r="63" spans="6:17" ht="14.4" thickBot="1" x14ac:dyDescent="0.3">
      <c r="F63" s="29">
        <v>16500</v>
      </c>
      <c r="G63" s="9" t="s">
        <v>133</v>
      </c>
      <c r="H63" s="5" t="s">
        <v>97</v>
      </c>
      <c r="I63" s="29"/>
      <c r="J63" s="9"/>
      <c r="K63" s="9"/>
      <c r="L63" s="67">
        <v>-35000</v>
      </c>
      <c r="M63" s="68" t="s">
        <v>136</v>
      </c>
      <c r="N63" s="5" t="s">
        <v>137</v>
      </c>
      <c r="O63" s="63"/>
      <c r="P63" s="64"/>
      <c r="Q63" s="65"/>
    </row>
    <row r="64" spans="6:17" ht="14.4" thickBot="1" x14ac:dyDescent="0.3">
      <c r="F64" s="29">
        <v>20000</v>
      </c>
      <c r="G64" s="9" t="s">
        <v>138</v>
      </c>
      <c r="H64" s="5" t="s">
        <v>97</v>
      </c>
      <c r="I64" s="29"/>
      <c r="J64" s="9"/>
      <c r="K64" s="9"/>
      <c r="L64" s="67">
        <v>16500</v>
      </c>
      <c r="M64" s="68" t="s">
        <v>131</v>
      </c>
      <c r="N64" s="5" t="s">
        <v>132</v>
      </c>
      <c r="O64" s="63"/>
      <c r="P64" s="64"/>
      <c r="Q64" s="65"/>
    </row>
    <row r="65" spans="5:19" ht="14.4" thickBot="1" x14ac:dyDescent="0.3">
      <c r="F65" s="29">
        <v>20000</v>
      </c>
      <c r="G65" s="9" t="s">
        <v>143</v>
      </c>
      <c r="H65" s="5" t="s">
        <v>144</v>
      </c>
      <c r="I65" s="29"/>
      <c r="J65" s="9"/>
      <c r="K65" s="9"/>
      <c r="L65" s="67">
        <v>20000</v>
      </c>
      <c r="M65" s="68" t="s">
        <v>141</v>
      </c>
      <c r="N65" s="5" t="s">
        <v>110</v>
      </c>
      <c r="O65" s="63"/>
      <c r="P65" s="64"/>
      <c r="Q65" s="65"/>
    </row>
    <row r="66" spans="5:19" ht="14.4" thickBot="1" x14ac:dyDescent="0.3">
      <c r="F66" s="29">
        <v>2885</v>
      </c>
      <c r="G66" s="9" t="s">
        <v>143</v>
      </c>
      <c r="H66" s="5" t="s">
        <v>142</v>
      </c>
      <c r="I66" s="29"/>
      <c r="J66" s="9"/>
      <c r="K66" s="9"/>
      <c r="L66" s="29">
        <v>20000</v>
      </c>
      <c r="M66" s="9" t="s">
        <v>148</v>
      </c>
      <c r="N66" s="5" t="s">
        <v>110</v>
      </c>
      <c r="O66" s="63"/>
      <c r="P66" s="64"/>
      <c r="Q66" s="65"/>
    </row>
    <row r="67" spans="5:19" ht="14.4" thickBot="1" x14ac:dyDescent="0.3">
      <c r="F67" s="29">
        <v>39342</v>
      </c>
      <c r="G67" s="9" t="s">
        <v>145</v>
      </c>
      <c r="H67" s="5" t="s">
        <v>97</v>
      </c>
      <c r="I67" s="29"/>
      <c r="J67" s="9"/>
      <c r="K67" s="9"/>
      <c r="L67" s="29"/>
      <c r="M67" s="9"/>
      <c r="O67" s="63"/>
      <c r="P67" s="64"/>
      <c r="Q67" s="65"/>
    </row>
    <row r="68" spans="5:19" ht="14.4" thickBot="1" x14ac:dyDescent="0.3">
      <c r="F68" s="29">
        <v>20000</v>
      </c>
      <c r="G68" s="9" t="s">
        <v>148</v>
      </c>
      <c r="H68" s="5" t="s">
        <v>110</v>
      </c>
      <c r="I68" s="29"/>
      <c r="J68" s="9"/>
      <c r="K68" s="9"/>
      <c r="L68" s="29"/>
      <c r="M68" s="9"/>
      <c r="O68" s="63"/>
      <c r="P68" s="64"/>
      <c r="Q68" s="65"/>
    </row>
    <row r="69" spans="5:19" ht="14.4" thickBot="1" x14ac:dyDescent="0.3">
      <c r="F69" s="17">
        <f>SUM(F2:F68)</f>
        <v>1022382</v>
      </c>
      <c r="G69" s="15"/>
      <c r="H69" s="15"/>
      <c r="I69" s="17">
        <f>SUM(I2:I67)</f>
        <v>929874</v>
      </c>
      <c r="J69" s="15"/>
      <c r="K69" s="15"/>
      <c r="L69" s="17">
        <f>SUM(L2:L67)</f>
        <v>1007655.35</v>
      </c>
      <c r="M69" s="16"/>
      <c r="N69" s="42" t="s">
        <v>59</v>
      </c>
      <c r="O69" s="54">
        <f>SUM(O1:O56)</f>
        <v>0</v>
      </c>
      <c r="P69" s="49"/>
      <c r="Q69" s="50"/>
    </row>
    <row r="70" spans="5:19" x14ac:dyDescent="0.25">
      <c r="F70" s="4"/>
      <c r="I70" s="4"/>
      <c r="L70" s="4"/>
      <c r="O70" s="55"/>
    </row>
    <row r="71" spans="5:19" x14ac:dyDescent="0.25">
      <c r="F71" s="58"/>
      <c r="G71" s="56" t="s">
        <v>93</v>
      </c>
      <c r="H71" s="61" t="s">
        <v>147</v>
      </c>
    </row>
    <row r="72" spans="5:19" x14ac:dyDescent="0.25">
      <c r="F72" s="58" t="s">
        <v>62</v>
      </c>
      <c r="G72" s="57">
        <f>L69</f>
        <v>1007655.35</v>
      </c>
      <c r="H72" s="62">
        <f>1022382-G72</f>
        <v>14726.650000000023</v>
      </c>
    </row>
    <row r="73" spans="5:19" x14ac:dyDescent="0.25">
      <c r="F73" s="58" t="s">
        <v>63</v>
      </c>
      <c r="G73" s="57">
        <f>I69</f>
        <v>929874</v>
      </c>
      <c r="H73" s="62">
        <f t="shared" ref="H73:H74" si="0">1022382-G73</f>
        <v>92508</v>
      </c>
      <c r="I73" s="106" t="s">
        <v>157</v>
      </c>
      <c r="J73" s="107"/>
      <c r="K73" s="107"/>
      <c r="L73" s="107"/>
      <c r="M73" s="107"/>
      <c r="N73" s="107"/>
    </row>
    <row r="74" spans="5:19" x14ac:dyDescent="0.25">
      <c r="F74" s="58" t="s">
        <v>10</v>
      </c>
      <c r="G74" s="57">
        <f>F69</f>
        <v>1022382</v>
      </c>
      <c r="H74" s="62">
        <f t="shared" si="0"/>
        <v>0</v>
      </c>
    </row>
    <row r="75" spans="5:19" ht="14.4" thickBot="1" x14ac:dyDescent="0.3">
      <c r="G75" s="4"/>
    </row>
    <row r="76" spans="5:19" ht="14.4" thickBot="1" x14ac:dyDescent="0.3">
      <c r="F76" s="59" t="s">
        <v>70</v>
      </c>
      <c r="G76" s="60">
        <f>SUM(G72:G75)</f>
        <v>2959911.35</v>
      </c>
    </row>
    <row r="77" spans="5:19" x14ac:dyDescent="0.25">
      <c r="Q77" s="124" t="s">
        <v>181</v>
      </c>
      <c r="R77" s="124"/>
      <c r="S77" s="121"/>
    </row>
    <row r="78" spans="5:19" x14ac:dyDescent="0.25">
      <c r="E78" s="43"/>
      <c r="F78" s="112" t="s">
        <v>150</v>
      </c>
      <c r="G78" s="113"/>
      <c r="H78" s="114"/>
      <c r="I78" s="115" t="s">
        <v>6</v>
      </c>
      <c r="J78" s="116"/>
      <c r="K78" s="117"/>
      <c r="L78" s="118" t="s">
        <v>7</v>
      </c>
      <c r="M78" s="119"/>
      <c r="N78" s="120"/>
      <c r="Q78" s="58"/>
      <c r="R78" s="56" t="s">
        <v>93</v>
      </c>
      <c r="S78" s="122"/>
    </row>
    <row r="79" spans="5:19" x14ac:dyDescent="0.25">
      <c r="E79" s="111" t="s">
        <v>151</v>
      </c>
      <c r="F79" s="102">
        <v>200000</v>
      </c>
      <c r="G79" s="103" t="s">
        <v>126</v>
      </c>
      <c r="H79" s="103" t="s">
        <v>127</v>
      </c>
      <c r="I79" s="99">
        <v>70000</v>
      </c>
      <c r="J79" s="100" t="s">
        <v>140</v>
      </c>
      <c r="K79" s="100" t="s">
        <v>152</v>
      </c>
      <c r="L79" s="72">
        <v>99950</v>
      </c>
      <c r="M79" s="69"/>
      <c r="N79" s="69" t="s">
        <v>129</v>
      </c>
      <c r="Q79" s="58" t="s">
        <v>62</v>
      </c>
      <c r="R79" s="57">
        <v>1230255</v>
      </c>
      <c r="S79" s="123"/>
    </row>
    <row r="80" spans="5:19" x14ac:dyDescent="0.25">
      <c r="E80" s="111"/>
      <c r="F80" s="102">
        <v>-100000</v>
      </c>
      <c r="G80" s="103" t="s">
        <v>134</v>
      </c>
      <c r="H80" s="103" t="s">
        <v>130</v>
      </c>
      <c r="I80" s="99">
        <v>-35000</v>
      </c>
      <c r="J80" s="100" t="s">
        <v>149</v>
      </c>
      <c r="K80" s="100" t="s">
        <v>97</v>
      </c>
      <c r="L80" s="72">
        <v>-100000</v>
      </c>
      <c r="M80" s="69"/>
      <c r="N80" s="69" t="s">
        <v>176</v>
      </c>
      <c r="Q80" s="58" t="s">
        <v>63</v>
      </c>
      <c r="R80" s="57">
        <v>979274</v>
      </c>
      <c r="S80" s="123"/>
    </row>
    <row r="81" spans="5:19" x14ac:dyDescent="0.25">
      <c r="E81" s="111"/>
      <c r="F81" s="102">
        <v>-80000</v>
      </c>
      <c r="G81" s="103" t="s">
        <v>135</v>
      </c>
      <c r="H81" s="103" t="s">
        <v>130</v>
      </c>
      <c r="I81" s="99">
        <v>-35000</v>
      </c>
      <c r="J81" s="100" t="s">
        <v>156</v>
      </c>
      <c r="K81" s="100" t="s">
        <v>97</v>
      </c>
      <c r="L81" s="72">
        <v>-50</v>
      </c>
      <c r="M81" s="69"/>
      <c r="N81" s="69" t="s">
        <v>154</v>
      </c>
      <c r="Q81" s="58" t="s">
        <v>10</v>
      </c>
      <c r="R81" s="57">
        <v>1217382</v>
      </c>
      <c r="S81" s="123"/>
    </row>
    <row r="82" spans="5:19" x14ac:dyDescent="0.25">
      <c r="E82" s="111"/>
      <c r="F82" s="102">
        <v>-20000</v>
      </c>
      <c r="G82" s="103" t="s">
        <v>143</v>
      </c>
      <c r="H82" s="103" t="s">
        <v>146</v>
      </c>
      <c r="I82" s="101">
        <f>I79+I80+I81</f>
        <v>0</v>
      </c>
      <c r="J82" s="100"/>
      <c r="K82" s="100" t="s">
        <v>154</v>
      </c>
      <c r="L82" s="97">
        <v>40000</v>
      </c>
      <c r="M82" s="98" t="s">
        <v>140</v>
      </c>
      <c r="N82" s="98" t="s">
        <v>110</v>
      </c>
    </row>
    <row r="83" spans="5:19" x14ac:dyDescent="0.25">
      <c r="E83" s="70"/>
      <c r="F83" s="102">
        <f>SUM(F79:F82)</f>
        <v>0</v>
      </c>
      <c r="G83" s="103"/>
      <c r="H83" s="103" t="s">
        <v>154</v>
      </c>
      <c r="I83" s="76">
        <v>150000</v>
      </c>
      <c r="J83" s="56" t="s">
        <v>122</v>
      </c>
      <c r="K83" s="56" t="s">
        <v>110</v>
      </c>
      <c r="L83" s="97">
        <v>50000</v>
      </c>
      <c r="M83" s="98" t="s">
        <v>139</v>
      </c>
      <c r="N83" s="98" t="s">
        <v>110</v>
      </c>
    </row>
    <row r="84" spans="5:19" x14ac:dyDescent="0.25">
      <c r="E84" s="70"/>
      <c r="F84" s="72">
        <v>10000</v>
      </c>
      <c r="G84" s="69" t="s">
        <v>148</v>
      </c>
      <c r="H84" s="69" t="s">
        <v>110</v>
      </c>
      <c r="I84" s="76"/>
      <c r="J84" s="56"/>
      <c r="K84" s="56" t="s">
        <v>179</v>
      </c>
      <c r="L84" s="97">
        <v>-90000</v>
      </c>
      <c r="M84" s="98"/>
      <c r="N84" s="98" t="s">
        <v>155</v>
      </c>
    </row>
    <row r="85" spans="5:19" x14ac:dyDescent="0.25">
      <c r="F85" s="75">
        <v>10000</v>
      </c>
      <c r="G85" s="71" t="s">
        <v>153</v>
      </c>
      <c r="H85" s="71" t="s">
        <v>132</v>
      </c>
      <c r="I85" s="76">
        <v>-16600</v>
      </c>
      <c r="J85" s="56"/>
      <c r="K85" s="56" t="s">
        <v>180</v>
      </c>
      <c r="L85" s="97">
        <f>SUM(L82:L84)</f>
        <v>0</v>
      </c>
      <c r="M85" s="98"/>
      <c r="N85" s="98" t="s">
        <v>154</v>
      </c>
    </row>
    <row r="86" spans="5:19" x14ac:dyDescent="0.25">
      <c r="F86" s="72">
        <v>50000</v>
      </c>
      <c r="G86" s="69" t="s">
        <v>158</v>
      </c>
      <c r="H86" s="69" t="s">
        <v>132</v>
      </c>
      <c r="I86" s="83">
        <v>25000</v>
      </c>
      <c r="J86" s="82" t="s">
        <v>162</v>
      </c>
      <c r="K86" s="82" t="s">
        <v>132</v>
      </c>
      <c r="L86" s="73">
        <v>30000</v>
      </c>
      <c r="M86" s="61" t="s">
        <v>153</v>
      </c>
      <c r="N86" s="61" t="s">
        <v>132</v>
      </c>
    </row>
    <row r="87" spans="5:19" x14ac:dyDescent="0.25">
      <c r="F87" s="75">
        <v>40000</v>
      </c>
      <c r="G87" s="71" t="s">
        <v>158</v>
      </c>
      <c r="H87" s="71" t="s">
        <v>132</v>
      </c>
      <c r="I87" s="79">
        <v>25000</v>
      </c>
      <c r="J87" s="80" t="s">
        <v>161</v>
      </c>
      <c r="K87" s="80" t="s">
        <v>132</v>
      </c>
      <c r="L87" s="74">
        <v>10000</v>
      </c>
      <c r="M87" s="56" t="s">
        <v>153</v>
      </c>
      <c r="N87" s="56" t="s">
        <v>132</v>
      </c>
    </row>
    <row r="88" spans="5:19" x14ac:dyDescent="0.25">
      <c r="F88" s="72">
        <v>25000</v>
      </c>
      <c r="G88" s="69" t="s">
        <v>159</v>
      </c>
      <c r="H88" s="69" t="s">
        <v>132</v>
      </c>
      <c r="I88" s="81">
        <v>16000</v>
      </c>
      <c r="J88" s="82" t="s">
        <v>167</v>
      </c>
      <c r="K88" s="82" t="s">
        <v>168</v>
      </c>
      <c r="L88" s="77">
        <v>40000</v>
      </c>
      <c r="M88" s="61" t="s">
        <v>162</v>
      </c>
      <c r="N88" s="61" t="s">
        <v>132</v>
      </c>
    </row>
    <row r="89" spans="5:19" x14ac:dyDescent="0.25">
      <c r="F89" s="75">
        <v>25000</v>
      </c>
      <c r="G89" s="71" t="s">
        <v>160</v>
      </c>
      <c r="H89" s="71" t="s">
        <v>132</v>
      </c>
      <c r="L89" s="78">
        <v>24600</v>
      </c>
      <c r="M89" s="56" t="s">
        <v>163</v>
      </c>
      <c r="N89" s="56" t="s">
        <v>164</v>
      </c>
    </row>
    <row r="90" spans="5:19" x14ac:dyDescent="0.25">
      <c r="F90" s="72">
        <v>25000</v>
      </c>
      <c r="G90" s="69" t="s">
        <v>161</v>
      </c>
      <c r="H90" s="69" t="s">
        <v>132</v>
      </c>
      <c r="L90" s="77">
        <v>25400</v>
      </c>
      <c r="M90" s="61" t="s">
        <v>163</v>
      </c>
      <c r="N90" s="61" t="s">
        <v>132</v>
      </c>
    </row>
    <row r="91" spans="5:19" x14ac:dyDescent="0.25">
      <c r="F91" s="75">
        <v>10000</v>
      </c>
      <c r="G91" s="71" t="s">
        <v>169</v>
      </c>
      <c r="H91" s="71" t="s">
        <v>132</v>
      </c>
      <c r="L91" s="78">
        <v>25000</v>
      </c>
      <c r="M91" s="56" t="s">
        <v>159</v>
      </c>
      <c r="N91" s="56" t="s">
        <v>132</v>
      </c>
    </row>
    <row r="92" spans="5:19" x14ac:dyDescent="0.25">
      <c r="L92" s="77">
        <v>15000</v>
      </c>
      <c r="M92" s="61" t="s">
        <v>160</v>
      </c>
      <c r="N92" s="61" t="s">
        <v>132</v>
      </c>
    </row>
    <row r="93" spans="5:19" x14ac:dyDescent="0.25">
      <c r="L93" s="78">
        <v>17700</v>
      </c>
      <c r="M93" s="56" t="s">
        <v>165</v>
      </c>
      <c r="N93" s="56" t="s">
        <v>166</v>
      </c>
    </row>
    <row r="94" spans="5:19" x14ac:dyDescent="0.25">
      <c r="L94" s="73">
        <v>25000</v>
      </c>
      <c r="M94" s="61" t="s">
        <v>161</v>
      </c>
      <c r="N94" s="61" t="s">
        <v>132</v>
      </c>
    </row>
    <row r="95" spans="5:19" x14ac:dyDescent="0.25">
      <c r="L95" s="78">
        <v>10000</v>
      </c>
      <c r="M95" s="56" t="s">
        <v>169</v>
      </c>
      <c r="N95" s="56" t="s">
        <v>132</v>
      </c>
    </row>
    <row r="96" spans="5:19" x14ac:dyDescent="0.25">
      <c r="L96" s="77">
        <v>25000</v>
      </c>
      <c r="M96" s="61" t="s">
        <v>174</v>
      </c>
      <c r="N96" s="61" t="s">
        <v>175</v>
      </c>
    </row>
    <row r="97" spans="5:14" x14ac:dyDescent="0.25">
      <c r="L97" s="78">
        <v>60000</v>
      </c>
      <c r="M97" s="56" t="s">
        <v>173</v>
      </c>
      <c r="N97" s="56" t="s">
        <v>172</v>
      </c>
    </row>
    <row r="98" spans="5:14" x14ac:dyDescent="0.25">
      <c r="L98" s="104">
        <v>-85000</v>
      </c>
      <c r="M98" s="43" t="s">
        <v>177</v>
      </c>
      <c r="N98" s="43" t="s">
        <v>178</v>
      </c>
    </row>
    <row r="100" spans="5:14" x14ac:dyDescent="0.25">
      <c r="E100" s="84"/>
      <c r="F100" s="84"/>
      <c r="G100" s="84"/>
      <c r="H100" s="84"/>
      <c r="I100" s="84"/>
      <c r="J100" s="84"/>
      <c r="K100" s="84"/>
      <c r="L100" s="84"/>
      <c r="M100" s="84"/>
      <c r="N100" s="84"/>
    </row>
    <row r="101" spans="5:14" x14ac:dyDescent="0.25">
      <c r="E101" s="85"/>
      <c r="F101" s="108"/>
      <c r="G101" s="109"/>
      <c r="H101" s="110"/>
      <c r="I101" s="108"/>
      <c r="J101" s="109"/>
      <c r="K101" s="110"/>
      <c r="L101" s="108"/>
      <c r="M101" s="109"/>
      <c r="N101" s="110"/>
    </row>
    <row r="102" spans="5:14" x14ac:dyDescent="0.25">
      <c r="E102" s="85"/>
      <c r="F102" s="86"/>
      <c r="G102" s="87"/>
      <c r="H102" s="87"/>
      <c r="I102" s="88"/>
      <c r="J102" s="87"/>
      <c r="K102" s="87"/>
      <c r="L102" s="89"/>
      <c r="M102" s="87"/>
      <c r="N102" s="87"/>
    </row>
    <row r="103" spans="5:14" x14ac:dyDescent="0.25">
      <c r="E103" s="85"/>
      <c r="F103" s="86"/>
      <c r="G103" s="87"/>
      <c r="H103" s="87"/>
      <c r="I103" s="89"/>
      <c r="J103" s="87"/>
      <c r="K103" s="87"/>
      <c r="L103" s="89"/>
      <c r="M103" s="87"/>
      <c r="N103" s="87"/>
    </row>
    <row r="104" spans="5:14" x14ac:dyDescent="0.25">
      <c r="E104" s="85"/>
      <c r="F104" s="86"/>
      <c r="G104" s="87"/>
      <c r="H104" s="87"/>
      <c r="I104" s="89"/>
      <c r="J104" s="87"/>
      <c r="K104" s="87"/>
      <c r="L104" s="88"/>
      <c r="M104" s="87"/>
      <c r="N104" s="87"/>
    </row>
    <row r="105" spans="5:14" x14ac:dyDescent="0.25">
      <c r="E105" s="85"/>
      <c r="F105" s="86"/>
      <c r="G105" s="87"/>
      <c r="H105" s="87"/>
      <c r="I105" s="87"/>
      <c r="J105" s="87"/>
      <c r="K105" s="87"/>
      <c r="L105" s="88"/>
      <c r="M105" s="87"/>
      <c r="N105" s="87"/>
    </row>
    <row r="106" spans="5:14" x14ac:dyDescent="0.25">
      <c r="E106" s="85"/>
      <c r="F106" s="86"/>
      <c r="G106" s="87"/>
      <c r="H106" s="87"/>
      <c r="I106" s="87"/>
      <c r="J106" s="87"/>
      <c r="K106" s="87"/>
      <c r="L106" s="88"/>
      <c r="M106" s="87"/>
      <c r="N106" s="87"/>
    </row>
    <row r="107" spans="5:14" x14ac:dyDescent="0.25">
      <c r="E107" s="85"/>
      <c r="F107" s="86"/>
      <c r="G107" s="87"/>
      <c r="H107" s="87"/>
      <c r="I107" s="87"/>
      <c r="J107" s="87"/>
      <c r="K107" s="87"/>
      <c r="L107" s="88"/>
      <c r="M107" s="87"/>
      <c r="N107" s="87"/>
    </row>
    <row r="108" spans="5:14" x14ac:dyDescent="0.25">
      <c r="E108" s="85"/>
      <c r="F108" s="86"/>
      <c r="G108" s="87"/>
      <c r="H108" s="87"/>
      <c r="I108" s="87"/>
      <c r="J108" s="87"/>
      <c r="K108" s="87"/>
      <c r="L108" s="88"/>
      <c r="M108" s="87"/>
      <c r="N108" s="87"/>
    </row>
    <row r="109" spans="5:14" x14ac:dyDescent="0.25">
      <c r="E109" s="85"/>
      <c r="F109" s="90"/>
      <c r="G109" s="87"/>
      <c r="H109" s="87"/>
      <c r="I109" s="87"/>
      <c r="J109" s="87"/>
      <c r="K109" s="87"/>
      <c r="L109" s="88"/>
      <c r="M109" s="87"/>
      <c r="N109" s="87"/>
    </row>
    <row r="110" spans="5:14" x14ac:dyDescent="0.25">
      <c r="E110" s="85"/>
      <c r="F110" s="91"/>
      <c r="G110" s="87"/>
      <c r="H110" s="87"/>
      <c r="I110" s="87"/>
      <c r="J110" s="87"/>
      <c r="K110" s="87"/>
      <c r="L110" s="89"/>
      <c r="M110" s="87"/>
      <c r="N110" s="87"/>
    </row>
    <row r="111" spans="5:14" x14ac:dyDescent="0.25">
      <c r="E111" s="92"/>
      <c r="F111" s="93"/>
      <c r="G111" s="87"/>
      <c r="H111" s="87"/>
      <c r="I111" s="87"/>
      <c r="J111" s="87"/>
      <c r="K111" s="87"/>
      <c r="L111" s="89"/>
      <c r="M111" s="87"/>
      <c r="N111" s="87"/>
    </row>
    <row r="112" spans="5:14" x14ac:dyDescent="0.25">
      <c r="E112" s="94"/>
      <c r="F112" s="95"/>
      <c r="G112" s="96"/>
      <c r="H112" s="96"/>
      <c r="I112" s="95"/>
      <c r="J112" s="96"/>
      <c r="K112" s="96"/>
      <c r="L112" s="95"/>
      <c r="M112" s="87"/>
      <c r="N112" s="87"/>
    </row>
    <row r="113" spans="5:14" x14ac:dyDescent="0.25">
      <c r="E113" s="84"/>
      <c r="F113" s="84"/>
      <c r="G113" s="84"/>
      <c r="H113" s="84"/>
      <c r="I113" s="84"/>
      <c r="J113" s="84"/>
      <c r="K113" s="84"/>
      <c r="L113" s="84"/>
      <c r="M113" s="84"/>
      <c r="N113" s="84"/>
    </row>
  </sheetData>
  <mergeCells count="9">
    <mergeCell ref="Q77:R77"/>
    <mergeCell ref="I73:N73"/>
    <mergeCell ref="F101:H101"/>
    <mergeCell ref="I101:K101"/>
    <mergeCell ref="L101:N101"/>
    <mergeCell ref="E79:E82"/>
    <mergeCell ref="F78:H78"/>
    <mergeCell ref="I78:K78"/>
    <mergeCell ref="L78:N78"/>
  </mergeCells>
  <phoneticPr fontId="4" type="noConversion"/>
  <pageMargins left="0.25" right="0.25" top="0.75" bottom="0.75" header="0.3" footer="0.3"/>
  <pageSetup paperSize="9" scale="4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הפקדות של השותפים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אהרן פרובר</dc:creator>
  <cp:lastModifiedBy>yhehoshua kosovsky</cp:lastModifiedBy>
  <cp:lastPrinted>2026-04-10T10:10:11Z</cp:lastPrinted>
  <dcterms:created xsi:type="dcterms:W3CDTF">2015-06-05T18:19:34Z</dcterms:created>
  <dcterms:modified xsi:type="dcterms:W3CDTF">2026-06-07T18:18:01Z</dcterms:modified>
</cp:coreProperties>
</file>